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bd7f389e91b1eb/仕事用/Revo/"/>
    </mc:Choice>
  </mc:AlternateContent>
  <xr:revisionPtr revIDLastSave="2" documentId="13_ncr:1_{5B809959-56FE-43CA-A76E-989A0CF22C95}" xr6:coauthVersionLast="47" xr6:coauthVersionMax="47" xr10:uidLastSave="{CF44BB9F-5204-4899-886A-4696746B080E}"/>
  <bookViews>
    <workbookView xWindow="-120" yWindow="-120" windowWidth="23280" windowHeight="15000" xr2:uid="{72765FC1-9A5B-44F5-A810-730035DD3E41}"/>
  </bookViews>
  <sheets>
    <sheet name="○○様よかタウン購入の場合" sheetId="4" r:id="rId1"/>
    <sheet name="○○様セキスイハイム購入の場合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4" l="1"/>
  <c r="S7" i="4"/>
  <c r="S8" i="4"/>
  <c r="S9" i="4"/>
  <c r="T9" i="4" s="1"/>
  <c r="S10" i="4"/>
  <c r="S11" i="4"/>
  <c r="S12" i="4"/>
  <c r="S13" i="4"/>
  <c r="S14" i="4"/>
  <c r="S15" i="4"/>
  <c r="S16" i="4"/>
  <c r="S17" i="4"/>
  <c r="S18" i="4"/>
  <c r="T18" i="4" s="1"/>
  <c r="S19" i="4"/>
  <c r="S20" i="4"/>
  <c r="S21" i="4"/>
  <c r="S22" i="4"/>
  <c r="S23" i="4"/>
  <c r="S24" i="4"/>
  <c r="S25" i="4"/>
  <c r="T25" i="4" s="1"/>
  <c r="S26" i="4"/>
  <c r="S27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S6" i="4"/>
  <c r="S28" i="4" s="1"/>
  <c r="R6" i="4"/>
  <c r="R7" i="3"/>
  <c r="R8" i="3"/>
  <c r="R9" i="3"/>
  <c r="R10" i="3"/>
  <c r="T10" i="3" s="1"/>
  <c r="R11" i="3"/>
  <c r="R12" i="3"/>
  <c r="R13" i="3"/>
  <c r="R14" i="3"/>
  <c r="T14" i="3" s="1"/>
  <c r="R15" i="3"/>
  <c r="R16" i="3"/>
  <c r="R17" i="3"/>
  <c r="R18" i="3"/>
  <c r="T18" i="3" s="1"/>
  <c r="R19" i="3"/>
  <c r="R20" i="3"/>
  <c r="R21" i="3"/>
  <c r="R22" i="3"/>
  <c r="T22" i="3" s="1"/>
  <c r="R23" i="3"/>
  <c r="R24" i="3"/>
  <c r="R25" i="3"/>
  <c r="R26" i="3"/>
  <c r="R27" i="3"/>
  <c r="T13" i="3"/>
  <c r="T17" i="3"/>
  <c r="T21" i="3"/>
  <c r="M6" i="3"/>
  <c r="R6" i="3"/>
  <c r="S6" i="3"/>
  <c r="S28" i="3" s="1"/>
  <c r="S8" i="3"/>
  <c r="S9" i="3"/>
  <c r="S10" i="3"/>
  <c r="S11" i="3"/>
  <c r="T11" i="3" s="1"/>
  <c r="S12" i="3"/>
  <c r="S13" i="3"/>
  <c r="S14" i="3"/>
  <c r="S15" i="3"/>
  <c r="T15" i="3" s="1"/>
  <c r="S16" i="3"/>
  <c r="S17" i="3"/>
  <c r="S18" i="3"/>
  <c r="S19" i="3"/>
  <c r="S20" i="3"/>
  <c r="S21" i="3"/>
  <c r="S22" i="3"/>
  <c r="S23" i="3"/>
  <c r="T23" i="3" s="1"/>
  <c r="S24" i="3"/>
  <c r="S25" i="3"/>
  <c r="S26" i="3"/>
  <c r="S27" i="3"/>
  <c r="T27" i="3" s="1"/>
  <c r="S7" i="3"/>
  <c r="T7" i="4"/>
  <c r="N28" i="4"/>
  <c r="M28" i="4"/>
  <c r="I28" i="4"/>
  <c r="H28" i="4"/>
  <c r="D28" i="4"/>
  <c r="C28" i="4"/>
  <c r="T27" i="4"/>
  <c r="Q27" i="4"/>
  <c r="O27" i="4"/>
  <c r="L27" i="4"/>
  <c r="J27" i="4"/>
  <c r="G27" i="4"/>
  <c r="E27" i="4"/>
  <c r="Q26" i="4"/>
  <c r="O26" i="4"/>
  <c r="L26" i="4"/>
  <c r="J26" i="4"/>
  <c r="G26" i="4"/>
  <c r="E26" i="4"/>
  <c r="O25" i="4"/>
  <c r="L25" i="4"/>
  <c r="Q25" i="4" s="1"/>
  <c r="J25" i="4"/>
  <c r="G25" i="4"/>
  <c r="E25" i="4"/>
  <c r="T24" i="4"/>
  <c r="O24" i="4"/>
  <c r="J24" i="4"/>
  <c r="G24" i="4"/>
  <c r="L24" i="4" s="1"/>
  <c r="Q24" i="4" s="1"/>
  <c r="E24" i="4"/>
  <c r="T23" i="4"/>
  <c r="O23" i="4"/>
  <c r="J23" i="4"/>
  <c r="G23" i="4"/>
  <c r="L23" i="4" s="1"/>
  <c r="Q23" i="4" s="1"/>
  <c r="E23" i="4"/>
  <c r="O22" i="4"/>
  <c r="L22" i="4"/>
  <c r="Q22" i="4" s="1"/>
  <c r="J22" i="4"/>
  <c r="G22" i="4"/>
  <c r="E22" i="4"/>
  <c r="T21" i="4"/>
  <c r="O21" i="4"/>
  <c r="L21" i="4"/>
  <c r="Q21" i="4" s="1"/>
  <c r="J21" i="4"/>
  <c r="G21" i="4"/>
  <c r="E21" i="4"/>
  <c r="T20" i="4"/>
  <c r="O20" i="4"/>
  <c r="J20" i="4"/>
  <c r="G20" i="4"/>
  <c r="L20" i="4" s="1"/>
  <c r="Q20" i="4" s="1"/>
  <c r="E20" i="4"/>
  <c r="O19" i="4"/>
  <c r="J19" i="4"/>
  <c r="G19" i="4"/>
  <c r="L19" i="4" s="1"/>
  <c r="Q19" i="4" s="1"/>
  <c r="E19" i="4"/>
  <c r="T19" i="4" s="1"/>
  <c r="O18" i="4"/>
  <c r="L18" i="4"/>
  <c r="Q18" i="4" s="1"/>
  <c r="J18" i="4"/>
  <c r="G18" i="4"/>
  <c r="E18" i="4"/>
  <c r="T17" i="4"/>
  <c r="O17" i="4"/>
  <c r="L17" i="4"/>
  <c r="Q17" i="4" s="1"/>
  <c r="J17" i="4"/>
  <c r="G17" i="4"/>
  <c r="E17" i="4"/>
  <c r="T16" i="4"/>
  <c r="O16" i="4"/>
  <c r="J16" i="4"/>
  <c r="G16" i="4"/>
  <c r="L16" i="4" s="1"/>
  <c r="Q16" i="4" s="1"/>
  <c r="E16" i="4"/>
  <c r="T15" i="4"/>
  <c r="O15" i="4"/>
  <c r="J15" i="4"/>
  <c r="G15" i="4"/>
  <c r="L15" i="4" s="1"/>
  <c r="Q15" i="4" s="1"/>
  <c r="E15" i="4"/>
  <c r="O14" i="4"/>
  <c r="L14" i="4"/>
  <c r="Q14" i="4" s="1"/>
  <c r="J14" i="4"/>
  <c r="G14" i="4"/>
  <c r="E14" i="4"/>
  <c r="T13" i="4"/>
  <c r="O13" i="4"/>
  <c r="L13" i="4"/>
  <c r="Q13" i="4" s="1"/>
  <c r="J13" i="4"/>
  <c r="G13" i="4"/>
  <c r="E13" i="4"/>
  <c r="T12" i="4"/>
  <c r="O12" i="4"/>
  <c r="J12" i="4"/>
  <c r="G12" i="4"/>
  <c r="L12" i="4" s="1"/>
  <c r="Q12" i="4" s="1"/>
  <c r="E12" i="4"/>
  <c r="T11" i="4"/>
  <c r="O11" i="4"/>
  <c r="J11" i="4"/>
  <c r="G11" i="4"/>
  <c r="L11" i="4" s="1"/>
  <c r="Q11" i="4" s="1"/>
  <c r="E11" i="4"/>
  <c r="O10" i="4"/>
  <c r="L10" i="4"/>
  <c r="Q10" i="4" s="1"/>
  <c r="J10" i="4"/>
  <c r="G10" i="4"/>
  <c r="E10" i="4"/>
  <c r="O9" i="4"/>
  <c r="L9" i="4"/>
  <c r="Q9" i="4" s="1"/>
  <c r="J9" i="4"/>
  <c r="G9" i="4"/>
  <c r="E9" i="4"/>
  <c r="T8" i="4"/>
  <c r="O8" i="4"/>
  <c r="J8" i="4"/>
  <c r="G8" i="4"/>
  <c r="L8" i="4" s="1"/>
  <c r="Q8" i="4" s="1"/>
  <c r="E8" i="4"/>
  <c r="O7" i="4"/>
  <c r="O28" i="4" s="1"/>
  <c r="J7" i="4"/>
  <c r="G7" i="4"/>
  <c r="L7" i="4" s="1"/>
  <c r="Q7" i="4" s="1"/>
  <c r="E7" i="4"/>
  <c r="T6" i="4"/>
  <c r="O6" i="4"/>
  <c r="J6" i="4"/>
  <c r="J28" i="4" s="1"/>
  <c r="E6" i="4"/>
  <c r="S5" i="4"/>
  <c r="R5" i="4"/>
  <c r="N5" i="4"/>
  <c r="M5" i="4"/>
  <c r="I5" i="4"/>
  <c r="H5" i="4"/>
  <c r="E6" i="3"/>
  <c r="J6" i="3"/>
  <c r="O6" i="3"/>
  <c r="T6" i="3"/>
  <c r="E7" i="3"/>
  <c r="G7" i="3"/>
  <c r="L7" i="3" s="1"/>
  <c r="Q7" i="3" s="1"/>
  <c r="J7" i="3"/>
  <c r="O7" i="3"/>
  <c r="T7" i="3"/>
  <c r="E8" i="3"/>
  <c r="G8" i="3"/>
  <c r="L8" i="3" s="1"/>
  <c r="Q8" i="3" s="1"/>
  <c r="J8" i="3"/>
  <c r="O8" i="3"/>
  <c r="T8" i="3"/>
  <c r="E9" i="3"/>
  <c r="G9" i="3"/>
  <c r="L9" i="3" s="1"/>
  <c r="Q9" i="3" s="1"/>
  <c r="J9" i="3"/>
  <c r="O9" i="3"/>
  <c r="T9" i="3"/>
  <c r="E10" i="3"/>
  <c r="G10" i="3"/>
  <c r="L10" i="3" s="1"/>
  <c r="Q10" i="3" s="1"/>
  <c r="J10" i="3"/>
  <c r="O10" i="3"/>
  <c r="E11" i="3"/>
  <c r="G11" i="3"/>
  <c r="L11" i="3" s="1"/>
  <c r="Q11" i="3" s="1"/>
  <c r="J11" i="3"/>
  <c r="O11" i="3"/>
  <c r="E12" i="3"/>
  <c r="G12" i="3"/>
  <c r="L12" i="3" s="1"/>
  <c r="Q12" i="3" s="1"/>
  <c r="J12" i="3"/>
  <c r="O12" i="3"/>
  <c r="T12" i="3"/>
  <c r="E13" i="3"/>
  <c r="G13" i="3"/>
  <c r="L13" i="3" s="1"/>
  <c r="Q13" i="3" s="1"/>
  <c r="J13" i="3"/>
  <c r="O13" i="3"/>
  <c r="E14" i="3"/>
  <c r="G14" i="3"/>
  <c r="L14" i="3" s="1"/>
  <c r="Q14" i="3" s="1"/>
  <c r="J14" i="3"/>
  <c r="O14" i="3"/>
  <c r="E15" i="3"/>
  <c r="G15" i="3"/>
  <c r="L15" i="3" s="1"/>
  <c r="Q15" i="3" s="1"/>
  <c r="J15" i="3"/>
  <c r="O15" i="3"/>
  <c r="E16" i="3"/>
  <c r="G16" i="3"/>
  <c r="L16" i="3" s="1"/>
  <c r="Q16" i="3" s="1"/>
  <c r="J16" i="3"/>
  <c r="O16" i="3"/>
  <c r="T16" i="3"/>
  <c r="E17" i="3"/>
  <c r="G17" i="3"/>
  <c r="L17" i="3" s="1"/>
  <c r="Q17" i="3" s="1"/>
  <c r="J17" i="3"/>
  <c r="O17" i="3"/>
  <c r="E18" i="3"/>
  <c r="G18" i="3"/>
  <c r="L18" i="3" s="1"/>
  <c r="Q18" i="3" s="1"/>
  <c r="J18" i="3"/>
  <c r="O18" i="3"/>
  <c r="E19" i="3"/>
  <c r="G19" i="3"/>
  <c r="L19" i="3" s="1"/>
  <c r="Q19" i="3" s="1"/>
  <c r="J19" i="3"/>
  <c r="O19" i="3"/>
  <c r="E20" i="3"/>
  <c r="G20" i="3"/>
  <c r="L20" i="3" s="1"/>
  <c r="Q20" i="3" s="1"/>
  <c r="J20" i="3"/>
  <c r="O20" i="3"/>
  <c r="T20" i="3"/>
  <c r="E21" i="3"/>
  <c r="G21" i="3"/>
  <c r="J21" i="3"/>
  <c r="L21" i="3"/>
  <c r="Q21" i="3" s="1"/>
  <c r="O21" i="3"/>
  <c r="E22" i="3"/>
  <c r="G22" i="3"/>
  <c r="J22" i="3"/>
  <c r="L22" i="3"/>
  <c r="Q22" i="3" s="1"/>
  <c r="O22" i="3"/>
  <c r="E23" i="3"/>
  <c r="G23" i="3"/>
  <c r="J23" i="3"/>
  <c r="L23" i="3"/>
  <c r="Q23" i="3" s="1"/>
  <c r="O23" i="3"/>
  <c r="E24" i="3"/>
  <c r="G24" i="3"/>
  <c r="J24" i="3"/>
  <c r="L24" i="3"/>
  <c r="Q24" i="3" s="1"/>
  <c r="O24" i="3"/>
  <c r="T24" i="3"/>
  <c r="E25" i="3"/>
  <c r="G25" i="3"/>
  <c r="J25" i="3"/>
  <c r="L25" i="3"/>
  <c r="Q25" i="3" s="1"/>
  <c r="O25" i="3"/>
  <c r="T25" i="3"/>
  <c r="E26" i="3"/>
  <c r="G26" i="3"/>
  <c r="J26" i="3"/>
  <c r="L26" i="3"/>
  <c r="O26" i="3"/>
  <c r="Q26" i="3"/>
  <c r="E27" i="3"/>
  <c r="G27" i="3"/>
  <c r="J27" i="3"/>
  <c r="L27" i="3"/>
  <c r="O27" i="3"/>
  <c r="Q27" i="3"/>
  <c r="J28" i="3"/>
  <c r="N28" i="3"/>
  <c r="I28" i="3"/>
  <c r="H28" i="3"/>
  <c r="C28" i="3"/>
  <c r="S5" i="3"/>
  <c r="R5" i="3"/>
  <c r="N5" i="3"/>
  <c r="M5" i="3"/>
  <c r="I5" i="3"/>
  <c r="H5" i="3"/>
  <c r="T26" i="4" l="1"/>
  <c r="T22" i="4"/>
  <c r="T14" i="4"/>
  <c r="T42" i="4" s="1"/>
  <c r="T10" i="4"/>
  <c r="T28" i="4" s="1"/>
  <c r="T32" i="4"/>
  <c r="R28" i="4"/>
  <c r="E28" i="4"/>
  <c r="T19" i="3"/>
  <c r="O28" i="3"/>
  <c r="T26" i="3"/>
  <c r="T32" i="3" s="1"/>
  <c r="M28" i="3"/>
  <c r="T42" i="3"/>
  <c r="E28" i="3"/>
  <c r="D28" i="3"/>
  <c r="T37" i="3"/>
  <c r="T28" i="3" l="1"/>
  <c r="R28" i="3"/>
</calcChain>
</file>

<file path=xl/sharedStrings.xml><?xml version="1.0" encoding="utf-8"?>
<sst xmlns="http://schemas.openxmlformats.org/spreadsheetml/2006/main" count="131" uniqueCount="44">
  <si>
    <t>交際費食事代</t>
    <rPh sb="0" eb="2">
      <t>コウサイ</t>
    </rPh>
    <rPh sb="2" eb="3">
      <t>ヒ</t>
    </rPh>
    <rPh sb="3" eb="6">
      <t>ショクジダイ</t>
    </rPh>
    <phoneticPr fontId="2"/>
  </si>
  <si>
    <t>ローン返済額</t>
    <rPh sb="3" eb="5">
      <t>ヘンサイ</t>
    </rPh>
    <rPh sb="5" eb="6">
      <t>ガク</t>
    </rPh>
    <phoneticPr fontId="2"/>
  </si>
  <si>
    <t>年間の貯蓄</t>
    <rPh sb="0" eb="2">
      <t>ネンカン</t>
    </rPh>
    <rPh sb="3" eb="5">
      <t>チョチク</t>
    </rPh>
    <phoneticPr fontId="2"/>
  </si>
  <si>
    <t>手残り</t>
  </si>
  <si>
    <t>自動車保険</t>
    <rPh sb="0" eb="3">
      <t>ジドウシャ</t>
    </rPh>
    <rPh sb="3" eb="5">
      <t>ホケン</t>
    </rPh>
    <phoneticPr fontId="2"/>
  </si>
  <si>
    <t>給与天引き</t>
    <rPh sb="0" eb="2">
      <t>キュウヨ</t>
    </rPh>
    <rPh sb="2" eb="4">
      <t>テンビ</t>
    </rPh>
    <phoneticPr fontId="2"/>
  </si>
  <si>
    <t>カード払</t>
    <rPh sb="3" eb="4">
      <t>バライ</t>
    </rPh>
    <phoneticPr fontId="2"/>
  </si>
  <si>
    <t>オリックス生命</t>
    <rPh sb="5" eb="7">
      <t>セイメイ</t>
    </rPh>
    <phoneticPr fontId="2"/>
  </si>
  <si>
    <t>A口座</t>
    <rPh sb="1" eb="3">
      <t>コウザ</t>
    </rPh>
    <phoneticPr fontId="2"/>
  </si>
  <si>
    <t>交際費（奥様）</t>
    <rPh sb="0" eb="2">
      <t>コウサイ</t>
    </rPh>
    <rPh sb="2" eb="3">
      <t>ヒ</t>
    </rPh>
    <rPh sb="4" eb="6">
      <t>オクサマ</t>
    </rPh>
    <phoneticPr fontId="2"/>
  </si>
  <si>
    <t>交際費（ご主人）</t>
    <rPh sb="0" eb="2">
      <t>コウサイ</t>
    </rPh>
    <rPh sb="2" eb="3">
      <t>ヒ</t>
    </rPh>
    <rPh sb="5" eb="7">
      <t>シュジン</t>
    </rPh>
    <phoneticPr fontId="2"/>
  </si>
  <si>
    <t>食事代</t>
    <rPh sb="0" eb="3">
      <t>ショクジダイ</t>
    </rPh>
    <phoneticPr fontId="2"/>
  </si>
  <si>
    <t>雑費</t>
    <rPh sb="0" eb="2">
      <t>ザッピ</t>
    </rPh>
    <phoneticPr fontId="2"/>
  </si>
  <si>
    <t>ガソリン代ETC</t>
    <rPh sb="4" eb="5">
      <t>ダイ</t>
    </rPh>
    <phoneticPr fontId="2"/>
  </si>
  <si>
    <t>携帯代</t>
    <rPh sb="0" eb="2">
      <t>ケイタイ</t>
    </rPh>
    <rPh sb="2" eb="3">
      <t>ダイ</t>
    </rPh>
    <phoneticPr fontId="2"/>
  </si>
  <si>
    <t>光熱費</t>
    <rPh sb="0" eb="3">
      <t>コウネツヒ</t>
    </rPh>
    <phoneticPr fontId="2"/>
  </si>
  <si>
    <t>住宅ローン</t>
    <rPh sb="0" eb="2">
      <t>ジュウタク</t>
    </rPh>
    <phoneticPr fontId="2"/>
  </si>
  <si>
    <t>収入</t>
  </si>
  <si>
    <t>ﾎﾞｰﾅｽ</t>
  </si>
  <si>
    <t>月収</t>
  </si>
  <si>
    <t>世帯計</t>
  </si>
  <si>
    <t>世帯月計</t>
  </si>
  <si>
    <t>手取りベース概算</t>
  </si>
  <si>
    <t>（年間合計）</t>
  </si>
  <si>
    <t>（12月・ﾎﾞｰﾅｽ）</t>
    <phoneticPr fontId="2"/>
  </si>
  <si>
    <t>（7月・ﾎﾞｰﾅｽ）</t>
    <phoneticPr fontId="2"/>
  </si>
  <si>
    <t>月の給与</t>
  </si>
  <si>
    <t>対策前</t>
    <rPh sb="0" eb="2">
      <t>タイサク</t>
    </rPh>
    <rPh sb="2" eb="3">
      <t>マエ</t>
    </rPh>
    <phoneticPr fontId="2"/>
  </si>
  <si>
    <t>ご主人様</t>
    <rPh sb="1" eb="3">
      <t>シュジン</t>
    </rPh>
    <rPh sb="3" eb="4">
      <t>サマ</t>
    </rPh>
    <phoneticPr fontId="2"/>
  </si>
  <si>
    <t>奥様</t>
    <rPh sb="0" eb="2">
      <t>オクサマ</t>
    </rPh>
    <phoneticPr fontId="2"/>
  </si>
  <si>
    <t>セキスイハイム購入の場合</t>
    <rPh sb="7" eb="9">
      <t>コウニュウ</t>
    </rPh>
    <rPh sb="10" eb="12">
      <t>バアイ</t>
    </rPh>
    <phoneticPr fontId="2"/>
  </si>
  <si>
    <t>お子様費用</t>
    <rPh sb="1" eb="3">
      <t>コサマ</t>
    </rPh>
    <rPh sb="3" eb="5">
      <t>ヒヨウ</t>
    </rPh>
    <phoneticPr fontId="2"/>
  </si>
  <si>
    <t>車のローン</t>
    <rPh sb="0" eb="1">
      <t>クルマ</t>
    </rPh>
    <phoneticPr fontId="2"/>
  </si>
  <si>
    <t>奨学金</t>
    <rPh sb="0" eb="3">
      <t>ショウガクキン</t>
    </rPh>
    <phoneticPr fontId="2"/>
  </si>
  <si>
    <t>団体生命保険</t>
    <rPh sb="0" eb="2">
      <t>ダンタイ</t>
    </rPh>
    <rPh sb="2" eb="4">
      <t>セイメイ</t>
    </rPh>
    <rPh sb="4" eb="6">
      <t>ホケン</t>
    </rPh>
    <phoneticPr fontId="2"/>
  </si>
  <si>
    <t>財形年金</t>
    <rPh sb="0" eb="4">
      <t>ザイケイネンキン</t>
    </rPh>
    <phoneticPr fontId="2"/>
  </si>
  <si>
    <t>ジブラルタ生命</t>
    <rPh sb="5" eb="7">
      <t>セイメイ</t>
    </rPh>
    <phoneticPr fontId="2"/>
  </si>
  <si>
    <t>車の税金</t>
    <rPh sb="0" eb="1">
      <t>クルマ</t>
    </rPh>
    <rPh sb="2" eb="4">
      <t>ゼイキン</t>
    </rPh>
    <phoneticPr fontId="2"/>
  </si>
  <si>
    <t>チューリッヒ生命</t>
    <rPh sb="6" eb="8">
      <t>セイメイ</t>
    </rPh>
    <phoneticPr fontId="2"/>
  </si>
  <si>
    <t>ソニー生命（老後貯蓄）</t>
    <rPh sb="3" eb="5">
      <t>セイメイ</t>
    </rPh>
    <rPh sb="6" eb="8">
      <t>ロウゴ</t>
    </rPh>
    <rPh sb="8" eb="10">
      <t>チョチク</t>
    </rPh>
    <phoneticPr fontId="2"/>
  </si>
  <si>
    <t>アクサ生命（教育資金）</t>
    <rPh sb="3" eb="5">
      <t>セイメイ</t>
    </rPh>
    <rPh sb="6" eb="10">
      <t>キョウイクシキン</t>
    </rPh>
    <phoneticPr fontId="2"/>
  </si>
  <si>
    <t>口座天引き</t>
    <rPh sb="0" eb="2">
      <t>コウザ</t>
    </rPh>
    <rPh sb="2" eb="4">
      <t>テンビ</t>
    </rPh>
    <phoneticPr fontId="2"/>
  </si>
  <si>
    <t>よかタウン購入の場合</t>
    <rPh sb="5" eb="7">
      <t>コウニュウ</t>
    </rPh>
    <rPh sb="8" eb="10">
      <t>バアイ</t>
    </rPh>
    <phoneticPr fontId="2"/>
  </si>
  <si>
    <t>固定資産税</t>
    <rPh sb="0" eb="2">
      <t>コテイ</t>
    </rPh>
    <rPh sb="2" eb="5">
      <t>シサンゼイ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</si>
</sst>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_-&quot;¥&quot;* #,##0.00_-;\-&quot;¥&quot;* #,##0.00_-;_-&quot;¥&quot;* &quot;-&quot;??_-;_-@_-"/>
  </numFmts>
  <fonts count="1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6" fontId="6" fillId="2" borderId="1" xfId="1" applyNumberFormat="1" applyFont="1" applyFill="1" applyBorder="1" applyAlignment="1" applyProtection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6" fontId="7" fillId="3" borderId="1" xfId="1" applyNumberFormat="1" applyFont="1" applyFill="1" applyBorder="1" applyAlignment="1" applyProtection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>
      <alignment vertical="center"/>
    </xf>
    <xf numFmtId="6" fontId="8" fillId="3" borderId="1" xfId="1" applyNumberFormat="1" applyFont="1" applyFill="1" applyBorder="1" applyAlignment="1" applyProtection="1">
      <alignment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6" fontId="8" fillId="5" borderId="1" xfId="1" applyNumberFormat="1" applyFont="1" applyFill="1" applyBorder="1" applyAlignment="1" applyProtection="1">
      <alignment vertical="center" shrinkToFit="1"/>
    </xf>
    <xf numFmtId="6" fontId="7" fillId="5" borderId="1" xfId="1" applyNumberFormat="1" applyFont="1" applyFill="1" applyBorder="1" applyAlignment="1" applyProtection="1">
      <alignment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7" fillId="4" borderId="0" xfId="0" applyFont="1" applyFill="1" applyAlignment="1">
      <alignment vertical="center" shrinkToFit="1"/>
    </xf>
    <xf numFmtId="6" fontId="7" fillId="5" borderId="1" xfId="1" applyNumberFormat="1" applyFont="1" applyFill="1" applyBorder="1" applyAlignment="1" applyProtection="1">
      <alignment horizontal="right" vertical="center" shrinkToFit="1"/>
    </xf>
    <xf numFmtId="6" fontId="0" fillId="5" borderId="1" xfId="1" applyNumberFormat="1" applyFont="1" applyFill="1" applyBorder="1" applyAlignment="1" applyProtection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0" fillId="4" borderId="0" xfId="0" applyFill="1">
      <alignment vertical="center"/>
    </xf>
    <xf numFmtId="0" fontId="14" fillId="0" borderId="0" xfId="0" applyFont="1" applyAlignment="1">
      <alignment horizontal="center" vertical="center"/>
    </xf>
    <xf numFmtId="0" fontId="0" fillId="3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7" fillId="4" borderId="2" xfId="0" applyFont="1" applyFill="1" applyBorder="1" applyAlignment="1">
      <alignment vertical="center" shrinkToFit="1"/>
    </xf>
    <xf numFmtId="0" fontId="0" fillId="4" borderId="2" xfId="0" applyFill="1" applyBorder="1">
      <alignment vertical="center"/>
    </xf>
    <xf numFmtId="0" fontId="9" fillId="6" borderId="0" xfId="0" applyFont="1" applyFill="1">
      <alignment vertical="center"/>
    </xf>
    <xf numFmtId="0" fontId="10" fillId="6" borderId="1" xfId="0" applyFont="1" applyFill="1" applyBorder="1" applyAlignment="1">
      <alignment horizontal="center" vertical="center" shrinkToFit="1"/>
    </xf>
    <xf numFmtId="6" fontId="7" fillId="6" borderId="1" xfId="1" applyNumberFormat="1" applyFont="1" applyFill="1" applyBorder="1" applyAlignment="1" applyProtection="1">
      <alignment vertical="center" shrinkToFit="1"/>
    </xf>
    <xf numFmtId="0" fontId="7" fillId="6" borderId="1" xfId="0" applyFont="1" applyFill="1" applyBorder="1" applyAlignment="1">
      <alignment horizontal="center" vertical="center" shrinkToFit="1"/>
    </xf>
    <xf numFmtId="6" fontId="8" fillId="6" borderId="1" xfId="1" applyNumberFormat="1" applyFont="1" applyFill="1" applyBorder="1" applyAlignment="1" applyProtection="1">
      <alignment vertical="center" shrinkToFit="1"/>
    </xf>
    <xf numFmtId="0" fontId="11" fillId="6" borderId="0" xfId="0" applyFont="1" applyFill="1">
      <alignment vertical="center"/>
    </xf>
    <xf numFmtId="0" fontId="9" fillId="7" borderId="0" xfId="0" applyFont="1" applyFill="1">
      <alignment vertical="center"/>
    </xf>
    <xf numFmtId="0" fontId="7" fillId="7" borderId="1" xfId="0" applyFont="1" applyFill="1" applyBorder="1" applyAlignment="1">
      <alignment horizontal="center" vertical="center" shrinkToFit="1"/>
    </xf>
    <xf numFmtId="6" fontId="7" fillId="7" borderId="1" xfId="1" applyNumberFormat="1" applyFont="1" applyFill="1" applyBorder="1" applyAlignment="1" applyProtection="1">
      <alignment vertical="center" shrinkToFit="1"/>
    </xf>
    <xf numFmtId="6" fontId="8" fillId="7" borderId="1" xfId="1" applyNumberFormat="1" applyFont="1" applyFill="1" applyBorder="1" applyAlignment="1" applyProtection="1">
      <alignment vertical="center" shrinkToFit="1"/>
    </xf>
    <xf numFmtId="0" fontId="11" fillId="7" borderId="0" xfId="0" applyFont="1" applyFill="1">
      <alignment vertical="center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vertical="center" shrinkToFit="1"/>
    </xf>
    <xf numFmtId="0" fontId="11" fillId="8" borderId="0" xfId="0" applyFont="1" applyFill="1">
      <alignment vertical="center"/>
    </xf>
    <xf numFmtId="0" fontId="7" fillId="8" borderId="1" xfId="0" applyFont="1" applyFill="1" applyBorder="1" applyAlignment="1">
      <alignment horizontal="center" vertical="center" shrinkToFit="1"/>
    </xf>
    <xf numFmtId="6" fontId="7" fillId="8" borderId="1" xfId="1" applyNumberFormat="1" applyFont="1" applyFill="1" applyBorder="1" applyAlignment="1" applyProtection="1">
      <alignment vertical="center" shrinkToFit="1"/>
    </xf>
    <xf numFmtId="6" fontId="8" fillId="8" borderId="1" xfId="1" applyNumberFormat="1" applyFont="1" applyFill="1" applyBorder="1" applyAlignment="1" applyProtection="1">
      <alignment vertical="center" shrinkToFit="1"/>
    </xf>
    <xf numFmtId="0" fontId="9" fillId="8" borderId="0" xfId="0" applyFont="1" applyFill="1">
      <alignment vertical="center"/>
    </xf>
    <xf numFmtId="0" fontId="0" fillId="9" borderId="0" xfId="0" applyFill="1">
      <alignment vertical="center"/>
    </xf>
    <xf numFmtId="0" fontId="0" fillId="9" borderId="1" xfId="0" applyFill="1" applyBorder="1" applyAlignment="1">
      <alignment horizontal="center" vertical="center" shrinkToFit="1"/>
    </xf>
    <xf numFmtId="6" fontId="0" fillId="9" borderId="1" xfId="1" applyNumberFormat="1" applyFont="1" applyFill="1" applyBorder="1" applyAlignment="1" applyProtection="1">
      <alignment vertical="center" shrinkToFit="1"/>
    </xf>
    <xf numFmtId="6" fontId="7" fillId="9" borderId="1" xfId="1" applyNumberFormat="1" applyFont="1" applyFill="1" applyBorder="1" applyAlignment="1" applyProtection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(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月額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)</a:t>
            </a:r>
          </a:p>
        </c:rich>
      </c:tx>
      <c:layout>
        <c:manualLayout>
          <c:xMode val="edge"/>
          <c:yMode val="edge"/>
          <c:x val="0.44886548235304591"/>
          <c:y val="4.1415362498774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17065577445794"/>
          <c:y val="0.26920060090864656"/>
          <c:w val="0.2481002216632214"/>
          <c:h val="0.629515251355600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02-4BD6-A563-A32E42F33C37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02-4BD6-A563-A32E42F33C37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02-4BD6-A563-A32E42F33C37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02-4BD6-A563-A32E42F33C37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C02-4BD6-A563-A32E42F33C37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C02-4BD6-A563-A32E42F33C37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C02-4BD6-A563-A32E42F33C37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C02-4BD6-A563-A32E42F33C37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C02-4BD6-A563-A32E42F33C37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C02-4BD6-A563-A32E42F33C37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C02-4BD6-A563-A32E42F33C37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C02-4BD6-A563-A32E42F33C37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C02-4BD6-A563-A32E42F33C37}"/>
              </c:ext>
            </c:extLst>
          </c:dPt>
          <c:cat>
            <c:strRef>
              <c:f>○○様よかタウン購入の場合!$B$7:$B$28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○○様よかタウン購入の場合!$C$7:$C$28</c:f>
              <c:numCache>
                <c:formatCode>"¥"#,##0_);[Red]\("¥"#,##0\)</c:formatCode>
                <c:ptCount val="22"/>
                <c:pt idx="0">
                  <c:v>95045</c:v>
                </c:pt>
                <c:pt idx="1">
                  <c:v>15000</c:v>
                </c:pt>
                <c:pt idx="2">
                  <c:v>20000</c:v>
                </c:pt>
                <c:pt idx="3">
                  <c:v>10000</c:v>
                </c:pt>
                <c:pt idx="4">
                  <c:v>20000</c:v>
                </c:pt>
                <c:pt idx="5">
                  <c:v>40000</c:v>
                </c:pt>
                <c:pt idx="6">
                  <c:v>30000</c:v>
                </c:pt>
                <c:pt idx="7">
                  <c:v>0</c:v>
                </c:pt>
                <c:pt idx="8">
                  <c:v>10000</c:v>
                </c:pt>
                <c:pt idx="9">
                  <c:v>73000</c:v>
                </c:pt>
                <c:pt idx="10">
                  <c:v>13440</c:v>
                </c:pt>
                <c:pt idx="11">
                  <c:v>3770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5078</c:v>
                </c:pt>
                <c:pt idx="18">
                  <c:v>7825</c:v>
                </c:pt>
                <c:pt idx="19">
                  <c:v>21204</c:v>
                </c:pt>
                <c:pt idx="20">
                  <c:v>0</c:v>
                </c:pt>
                <c:pt idx="21">
                  <c:v>-104441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C02-4BD6-A563-A32E42F33C37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explosion val="25"/>
          <c:cat>
            <c:strRef>
              <c:f>○○様よかタウン購入の場合!$B$7:$B$28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○○様よかタウン購入の場合!$D$7:$D$28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0">
                  <c:v>12940</c:v>
                </c:pt>
                <c:pt idx="11">
                  <c:v>5947</c:v>
                </c:pt>
                <c:pt idx="12">
                  <c:v>7000</c:v>
                </c:pt>
                <c:pt idx="13">
                  <c:v>18000</c:v>
                </c:pt>
                <c:pt idx="14">
                  <c:v>0</c:v>
                </c:pt>
                <c:pt idx="15">
                  <c:v>0</c:v>
                </c:pt>
                <c:pt idx="16">
                  <c:v>7608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C02-4BD6-A563-A32E42F33C37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explosion val="25"/>
          <c:cat>
            <c:strRef>
              <c:f>○○様よかタウン購入の場合!$B$7:$B$28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○○様よかタウン購入の場合!$E$7:$E$28</c:f>
              <c:numCache>
                <c:formatCode>"¥"#,##0_);[Red]\("¥"#,##0\)</c:formatCode>
                <c:ptCount val="22"/>
                <c:pt idx="0">
                  <c:v>95045</c:v>
                </c:pt>
                <c:pt idx="1">
                  <c:v>15000</c:v>
                </c:pt>
                <c:pt idx="2">
                  <c:v>20000</c:v>
                </c:pt>
                <c:pt idx="3">
                  <c:v>10000</c:v>
                </c:pt>
                <c:pt idx="4">
                  <c:v>20000</c:v>
                </c:pt>
                <c:pt idx="5">
                  <c:v>40000</c:v>
                </c:pt>
                <c:pt idx="6">
                  <c:v>30000</c:v>
                </c:pt>
                <c:pt idx="7">
                  <c:v>30000</c:v>
                </c:pt>
                <c:pt idx="8">
                  <c:v>10000</c:v>
                </c:pt>
                <c:pt idx="9">
                  <c:v>73000</c:v>
                </c:pt>
                <c:pt idx="10">
                  <c:v>26380</c:v>
                </c:pt>
                <c:pt idx="11">
                  <c:v>9717</c:v>
                </c:pt>
                <c:pt idx="12">
                  <c:v>7000</c:v>
                </c:pt>
                <c:pt idx="13">
                  <c:v>18000</c:v>
                </c:pt>
                <c:pt idx="14">
                  <c:v>0</c:v>
                </c:pt>
                <c:pt idx="15">
                  <c:v>0</c:v>
                </c:pt>
                <c:pt idx="16">
                  <c:v>7608</c:v>
                </c:pt>
                <c:pt idx="17">
                  <c:v>5078</c:v>
                </c:pt>
                <c:pt idx="18">
                  <c:v>7825</c:v>
                </c:pt>
                <c:pt idx="19">
                  <c:v>21204</c:v>
                </c:pt>
                <c:pt idx="20">
                  <c:v>0</c:v>
                </c:pt>
                <c:pt idx="21">
                  <c:v>52916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C02-4BD6-A563-A32E42F33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4"/>
        <c:delete val="1"/>
      </c:legendEntry>
      <c:layout>
        <c:manualLayout>
          <c:xMode val="edge"/>
          <c:yMode val="edge"/>
          <c:x val="0.65906530851669665"/>
          <c:y val="4.1101708759434105E-3"/>
          <c:w val="0.33713923606205032"/>
          <c:h val="0.98711057383387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6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月）</a:t>
            </a:r>
          </a:p>
        </c:rich>
      </c:tx>
      <c:layout>
        <c:manualLayout>
          <c:xMode val="edge"/>
          <c:yMode val="edge"/>
          <c:x val="0.44861371936991112"/>
          <c:y val="4.1322314049587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37543521188147"/>
          <c:y val="0.26859504132231404"/>
          <c:w val="0.24959236846863594"/>
          <c:h val="0.6322314049586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62-48C6-94B6-62EDEBCF21CE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62-48C6-94B6-62EDEBCF21CE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62-48C6-94B6-62EDEBCF21CE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62-48C6-94B6-62EDEBCF21CE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62-48C6-94B6-62EDEBCF21CE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62-48C6-94B6-62EDEBCF21CE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62-48C6-94B6-62EDEBCF21CE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62-48C6-94B6-62EDEBCF21CE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62-48C6-94B6-62EDEBCF21CE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62-48C6-94B6-62EDEBCF21CE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62-48C6-94B6-62EDEBCF21CE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962-48C6-94B6-62EDEBCF21CE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962-48C6-94B6-62EDEBCF21CE}"/>
              </c:ext>
            </c:extLst>
          </c:dPt>
          <c:cat>
            <c:strRef>
              <c:f>○○様よかタウン購入の場合!$G$7:$G$28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○○様よかタウン購入の場合!$H$7:$H$28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34510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352546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962-48C6-94B6-62EDEBCF21CE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○○様よかタウン購入の場合!$G$7:$G$28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○○様よかタウン購入の場合!$I$7:$I$28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57570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200000</c:v>
                </c:pt>
                <c:pt idx="21">
                  <c:v>158337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962-48C6-94B6-62EDEBCF21CE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○○様よかタウン購入の場合!$G$7:$G$28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○○様よかタウン購入の場合!$J$7:$J$28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92080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200000</c:v>
                </c:pt>
                <c:pt idx="21">
                  <c:v>510883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962-48C6-94B6-62EDEBCF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02958643220365"/>
          <c:y val="2.0661157024793798E-2"/>
          <c:w val="0.33692052767467001"/>
          <c:h val="0.96694214876033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11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月）</a:t>
            </a:r>
          </a:p>
        </c:rich>
      </c:tx>
      <c:layout>
        <c:manualLayout>
          <c:xMode val="edge"/>
          <c:yMode val="edge"/>
          <c:x val="0.43892889408400576"/>
          <c:y val="4.1369478261711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360669626085"/>
          <c:y val="0.26890362485601121"/>
          <c:w val="0.24965096530633654"/>
          <c:h val="0.632957763122610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02-4DA0-BFFA-4DCE1D8FFE40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02-4DA0-BFFA-4DCE1D8FFE40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02-4DA0-BFFA-4DCE1D8FFE40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02-4DA0-BFFA-4DCE1D8FFE40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602-4DA0-BFFA-4DCE1D8FFE40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602-4DA0-BFFA-4DCE1D8FFE40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602-4DA0-BFFA-4DCE1D8FFE40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602-4DA0-BFFA-4DCE1D8FFE40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602-4DA0-BFFA-4DCE1D8FFE40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602-4DA0-BFFA-4DCE1D8FFE40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602-4DA0-BFFA-4DCE1D8FFE40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602-4DA0-BFFA-4DCE1D8FFE40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602-4DA0-BFFA-4DCE1D8FFE40}"/>
              </c:ext>
            </c:extLst>
          </c:dPt>
          <c:cat>
            <c:strRef>
              <c:f>○○様よかタウン購入の場合!$L$7:$L$28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○○様よかタウン購入の場合!$M$7:$M$28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498178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602-4DA0-BFFA-4DCE1D8FFE40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○○様よかタウン購入の場合!$L$7:$L$28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○○様よかタウン購入の場合!$N$7:$N$28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0</c:v>
                </c:pt>
                <c:pt idx="15">
                  <c:v>10800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405107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602-4DA0-BFFA-4DCE1D8FFE40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○○様よかタウン購入の場合!$L$7:$L$28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○○様よかタウン購入の場合!$O$7:$O$28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0</c:v>
                </c:pt>
                <c:pt idx="15">
                  <c:v>45300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903285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602-4DA0-BFFA-4DCE1D8FF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24113156329474"/>
          <c:y val="2.0685126536304811E-2"/>
          <c:w val="0.37594053598112631"/>
          <c:h val="0.968052997065403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ja-JP" altLang="en-US"/>
              <a:t>（年間）</a:t>
            </a:r>
          </a:p>
        </c:rich>
      </c:tx>
      <c:layout>
        <c:manualLayout>
          <c:xMode val="edge"/>
          <c:yMode val="edge"/>
          <c:x val="0.44056055798897892"/>
          <c:y val="4.1472826649356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07531235186185"/>
          <c:y val="0.26957275037731082"/>
          <c:w val="0.24801925965074154"/>
          <c:h val="0.630385508574633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7-49C7-BF19-E6135107D3BC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7-49C7-BF19-E6135107D3BC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27-49C7-BF19-E6135107D3BC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27-49C7-BF19-E6135107D3BC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527-49C7-BF19-E6135107D3BC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527-49C7-BF19-E6135107D3BC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527-49C7-BF19-E6135107D3BC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527-49C7-BF19-E6135107D3BC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527-49C7-BF19-E6135107D3BC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527-49C7-BF19-E6135107D3BC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527-49C7-BF19-E6135107D3BC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527-49C7-BF19-E6135107D3BC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527-49C7-BF19-E6135107D3BC}"/>
              </c:ext>
            </c:extLst>
          </c:dPt>
          <c:cat>
            <c:strRef>
              <c:f>○○様よかタウン購入の場合!$Q$7:$Q$28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○○様よかタウン購入の場合!$R$7:$R$28</c:f>
              <c:numCache>
                <c:formatCode>"¥"#,##0_);[Red]\("¥"#,##0\)</c:formatCode>
                <c:ptCount val="22"/>
                <c:pt idx="0">
                  <c:v>1140540</c:v>
                </c:pt>
                <c:pt idx="1">
                  <c:v>180000</c:v>
                </c:pt>
                <c:pt idx="2">
                  <c:v>240000</c:v>
                </c:pt>
                <c:pt idx="3">
                  <c:v>120000</c:v>
                </c:pt>
                <c:pt idx="4">
                  <c:v>240000</c:v>
                </c:pt>
                <c:pt idx="5">
                  <c:v>480000</c:v>
                </c:pt>
                <c:pt idx="6">
                  <c:v>360000</c:v>
                </c:pt>
                <c:pt idx="7">
                  <c:v>0</c:v>
                </c:pt>
                <c:pt idx="8">
                  <c:v>120000</c:v>
                </c:pt>
                <c:pt idx="9">
                  <c:v>876000</c:v>
                </c:pt>
                <c:pt idx="10">
                  <c:v>161280</c:v>
                </c:pt>
                <c:pt idx="11">
                  <c:v>45240</c:v>
                </c:pt>
                <c:pt idx="12">
                  <c:v>0</c:v>
                </c:pt>
                <c:pt idx="13">
                  <c:v>0</c:v>
                </c:pt>
                <c:pt idx="14">
                  <c:v>34510</c:v>
                </c:pt>
                <c:pt idx="15">
                  <c:v>34500</c:v>
                </c:pt>
                <c:pt idx="16">
                  <c:v>0</c:v>
                </c:pt>
                <c:pt idx="17">
                  <c:v>60936</c:v>
                </c:pt>
                <c:pt idx="18">
                  <c:v>93900</c:v>
                </c:pt>
                <c:pt idx="19">
                  <c:v>254448</c:v>
                </c:pt>
                <c:pt idx="20">
                  <c:v>0</c:v>
                </c:pt>
                <c:pt idx="21">
                  <c:v>-402568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527-49C7-BF19-E6135107D3BC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○○様よかタウン購入の場合!$Q$7:$Q$28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○○様よかタウン購入の場合!$S$7:$S$28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360000</c:v>
                </c:pt>
                <c:pt idx="8">
                  <c:v>0</c:v>
                </c:pt>
                <c:pt idx="9">
                  <c:v>0</c:v>
                </c:pt>
                <c:pt idx="10">
                  <c:v>155280</c:v>
                </c:pt>
                <c:pt idx="11">
                  <c:v>71364</c:v>
                </c:pt>
                <c:pt idx="12">
                  <c:v>134000</c:v>
                </c:pt>
                <c:pt idx="13">
                  <c:v>216000</c:v>
                </c:pt>
                <c:pt idx="14">
                  <c:v>57570</c:v>
                </c:pt>
                <c:pt idx="15">
                  <c:v>10800</c:v>
                </c:pt>
                <c:pt idx="16">
                  <c:v>91296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200000</c:v>
                </c:pt>
                <c:pt idx="21">
                  <c:v>2451728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27-49C7-BF19-E6135107D3BC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○○様よかタウン購入の場合!$Q$7:$Q$28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○○様よかタウン購入の場合!$T$7:$T$28</c:f>
              <c:numCache>
                <c:formatCode>"¥"#,##0_);[Red]\("¥"#,##0\)</c:formatCode>
                <c:ptCount val="22"/>
                <c:pt idx="0">
                  <c:v>1140540</c:v>
                </c:pt>
                <c:pt idx="1">
                  <c:v>180000</c:v>
                </c:pt>
                <c:pt idx="2">
                  <c:v>240000</c:v>
                </c:pt>
                <c:pt idx="3">
                  <c:v>120000</c:v>
                </c:pt>
                <c:pt idx="4">
                  <c:v>240000</c:v>
                </c:pt>
                <c:pt idx="5">
                  <c:v>480000</c:v>
                </c:pt>
                <c:pt idx="6">
                  <c:v>360000</c:v>
                </c:pt>
                <c:pt idx="7">
                  <c:v>360000</c:v>
                </c:pt>
                <c:pt idx="8">
                  <c:v>120000</c:v>
                </c:pt>
                <c:pt idx="9">
                  <c:v>876000</c:v>
                </c:pt>
                <c:pt idx="10">
                  <c:v>316560</c:v>
                </c:pt>
                <c:pt idx="11">
                  <c:v>116604</c:v>
                </c:pt>
                <c:pt idx="12">
                  <c:v>134000</c:v>
                </c:pt>
                <c:pt idx="13">
                  <c:v>216000</c:v>
                </c:pt>
                <c:pt idx="14">
                  <c:v>92080</c:v>
                </c:pt>
                <c:pt idx="15">
                  <c:v>45300</c:v>
                </c:pt>
                <c:pt idx="16">
                  <c:v>91296</c:v>
                </c:pt>
                <c:pt idx="17">
                  <c:v>60936</c:v>
                </c:pt>
                <c:pt idx="18">
                  <c:v>93900</c:v>
                </c:pt>
                <c:pt idx="19">
                  <c:v>254448</c:v>
                </c:pt>
                <c:pt idx="20">
                  <c:v>200000</c:v>
                </c:pt>
                <c:pt idx="21">
                  <c:v>2049160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527-49C7-BF19-E6135107D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562133648466151"/>
          <c:y val="2.0736225176154092E-2"/>
          <c:w val="0.43239470270131408"/>
          <c:h val="0.966314640777429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(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月額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)</a:t>
            </a:r>
          </a:p>
        </c:rich>
      </c:tx>
      <c:layout>
        <c:manualLayout>
          <c:xMode val="edge"/>
          <c:yMode val="edge"/>
          <c:x val="0.44886548235304591"/>
          <c:y val="4.1415362498774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17065577445794"/>
          <c:y val="0.26920060090864656"/>
          <c:w val="0.2481002216632214"/>
          <c:h val="0.629515251355600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B5-43D6-80D3-30F75F60D473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B5-43D6-80D3-30F75F60D473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B5-43D6-80D3-30F75F60D473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B5-43D6-80D3-30F75F60D473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B5-43D6-80D3-30F75F60D473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3B5-43D6-80D3-30F75F60D473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3B5-43D6-80D3-30F75F60D473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3B5-43D6-80D3-30F75F60D473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3B5-43D6-80D3-30F75F60D473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3B5-43D6-80D3-30F75F60D473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3B5-43D6-80D3-30F75F60D473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3B5-43D6-80D3-30F75F60D473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3B5-43D6-80D3-30F75F60D473}"/>
              </c:ext>
            </c:extLst>
          </c:dPt>
          <c:cat>
            <c:strRef>
              <c:f>○○様セキスイハイム購入の場合!$B$7:$B$28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○○様セキスイハイム購入の場合!$C$7:$C$28</c:f>
              <c:numCache>
                <c:formatCode>"¥"#,##0_);[Red]\("¥"#,##0\)</c:formatCode>
                <c:ptCount val="22"/>
                <c:pt idx="0">
                  <c:v>114207</c:v>
                </c:pt>
                <c:pt idx="1">
                  <c:v>15000</c:v>
                </c:pt>
                <c:pt idx="2">
                  <c:v>20000</c:v>
                </c:pt>
                <c:pt idx="3">
                  <c:v>10000</c:v>
                </c:pt>
                <c:pt idx="4">
                  <c:v>20000</c:v>
                </c:pt>
                <c:pt idx="5">
                  <c:v>40000</c:v>
                </c:pt>
                <c:pt idx="6">
                  <c:v>30000</c:v>
                </c:pt>
                <c:pt idx="7">
                  <c:v>0</c:v>
                </c:pt>
                <c:pt idx="8">
                  <c:v>10000</c:v>
                </c:pt>
                <c:pt idx="9">
                  <c:v>73000</c:v>
                </c:pt>
                <c:pt idx="10">
                  <c:v>13440</c:v>
                </c:pt>
                <c:pt idx="11">
                  <c:v>3770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5078</c:v>
                </c:pt>
                <c:pt idx="18">
                  <c:v>7825</c:v>
                </c:pt>
                <c:pt idx="19">
                  <c:v>21204</c:v>
                </c:pt>
                <c:pt idx="20">
                  <c:v>0</c:v>
                </c:pt>
                <c:pt idx="21">
                  <c:v>-123603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3B5-43D6-80D3-30F75F60D473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explosion val="25"/>
          <c:cat>
            <c:strRef>
              <c:f>○○様セキスイハイム購入の場合!$B$7:$B$28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○○様セキスイハイム購入の場合!$D$7:$D$28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30000</c:v>
                </c:pt>
                <c:pt idx="8">
                  <c:v>0</c:v>
                </c:pt>
                <c:pt idx="9">
                  <c:v>0</c:v>
                </c:pt>
                <c:pt idx="10">
                  <c:v>12940</c:v>
                </c:pt>
                <c:pt idx="11">
                  <c:v>5947</c:v>
                </c:pt>
                <c:pt idx="12">
                  <c:v>7000</c:v>
                </c:pt>
                <c:pt idx="13">
                  <c:v>18000</c:v>
                </c:pt>
                <c:pt idx="14">
                  <c:v>0</c:v>
                </c:pt>
                <c:pt idx="15">
                  <c:v>0</c:v>
                </c:pt>
                <c:pt idx="16">
                  <c:v>7608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3B5-43D6-80D3-30F75F60D473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explosion val="25"/>
          <c:cat>
            <c:strRef>
              <c:f>○○様セキスイハイム購入の場合!$B$7:$B$28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○○様セキスイハイム購入の場合!$E$7:$E$28</c:f>
              <c:numCache>
                <c:formatCode>"¥"#,##0_);[Red]\("¥"#,##0\)</c:formatCode>
                <c:ptCount val="22"/>
                <c:pt idx="0">
                  <c:v>114207</c:v>
                </c:pt>
                <c:pt idx="1">
                  <c:v>15000</c:v>
                </c:pt>
                <c:pt idx="2">
                  <c:v>20000</c:v>
                </c:pt>
                <c:pt idx="3">
                  <c:v>10000</c:v>
                </c:pt>
                <c:pt idx="4">
                  <c:v>20000</c:v>
                </c:pt>
                <c:pt idx="5">
                  <c:v>40000</c:v>
                </c:pt>
                <c:pt idx="6">
                  <c:v>30000</c:v>
                </c:pt>
                <c:pt idx="7">
                  <c:v>30000</c:v>
                </c:pt>
                <c:pt idx="8">
                  <c:v>10000</c:v>
                </c:pt>
                <c:pt idx="9">
                  <c:v>73000</c:v>
                </c:pt>
                <c:pt idx="10">
                  <c:v>26380</c:v>
                </c:pt>
                <c:pt idx="11">
                  <c:v>9717</c:v>
                </c:pt>
                <c:pt idx="12">
                  <c:v>7000</c:v>
                </c:pt>
                <c:pt idx="13">
                  <c:v>18000</c:v>
                </c:pt>
                <c:pt idx="14">
                  <c:v>0</c:v>
                </c:pt>
                <c:pt idx="15">
                  <c:v>0</c:v>
                </c:pt>
                <c:pt idx="16">
                  <c:v>7608</c:v>
                </c:pt>
                <c:pt idx="17">
                  <c:v>5078</c:v>
                </c:pt>
                <c:pt idx="18">
                  <c:v>7825</c:v>
                </c:pt>
                <c:pt idx="19">
                  <c:v>21204</c:v>
                </c:pt>
                <c:pt idx="20">
                  <c:v>0</c:v>
                </c:pt>
                <c:pt idx="21">
                  <c:v>33754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3B5-43D6-80D3-30F75F60D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4"/>
        <c:delete val="1"/>
      </c:legendEntry>
      <c:layout>
        <c:manualLayout>
          <c:xMode val="edge"/>
          <c:yMode val="edge"/>
          <c:x val="0.65906530851669665"/>
          <c:y val="4.1101708759434105E-3"/>
          <c:w val="0.33713923606205032"/>
          <c:h val="0.98711057383387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6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月）</a:t>
            </a:r>
          </a:p>
        </c:rich>
      </c:tx>
      <c:layout>
        <c:manualLayout>
          <c:xMode val="edge"/>
          <c:yMode val="edge"/>
          <c:x val="0.44861371936991112"/>
          <c:y val="4.1322314049587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37543521188147"/>
          <c:y val="0.26859504132231404"/>
          <c:w val="0.24959236846863594"/>
          <c:h val="0.632231404958684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F3-4074-A15B-3BABC3CBED24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F3-4074-A15B-3BABC3CBED24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F3-4074-A15B-3BABC3CBED24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F3-4074-A15B-3BABC3CBED24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DF3-4074-A15B-3BABC3CBED24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DF3-4074-A15B-3BABC3CBED24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DF3-4074-A15B-3BABC3CBED24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DF3-4074-A15B-3BABC3CBED24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DF3-4074-A15B-3BABC3CBED24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DF3-4074-A15B-3BABC3CBED24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DF3-4074-A15B-3BABC3CBED24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DF3-4074-A15B-3BABC3CBED24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DF3-4074-A15B-3BABC3CBED24}"/>
              </c:ext>
            </c:extLst>
          </c:dPt>
          <c:cat>
            <c:strRef>
              <c:f>○○様セキスイハイム購入の場合!$G$7:$G$28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○○様セキスイハイム購入の場合!$H$7:$H$28</c:f>
              <c:numCache>
                <c:formatCode>"¥"#,##0_);[Red]\("¥"#,##0\)</c:formatCode>
                <c:ptCount val="22"/>
                <c:pt idx="0">
                  <c:v>133973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34510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DF3-4074-A15B-3BABC3CBED24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○○様セキスイハイム購入の場合!$G$7:$G$28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○○様セキスイハイム購入の場合!$I$7:$I$28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57570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200000</c:v>
                </c:pt>
                <c:pt idx="21">
                  <c:v>158337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DF3-4074-A15B-3BABC3CBED24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○○様セキスイハイム購入の場合!$G$7:$G$28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○○様セキスイハイム購入の場合!$J$7:$J$28</c:f>
              <c:numCache>
                <c:formatCode>"¥"#,##0_);[Red]\("¥"#,##0\)</c:formatCode>
                <c:ptCount val="22"/>
                <c:pt idx="0">
                  <c:v>133973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92080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200000</c:v>
                </c:pt>
                <c:pt idx="21">
                  <c:v>376910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DF3-4074-A15B-3BABC3CB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02958643220365"/>
          <c:y val="2.0661157024793798E-2"/>
          <c:w val="0.33692052767467001"/>
          <c:h val="0.96694214876033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11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MS PGothic"/>
                <a:ea typeface="MS PGothic"/>
              </a:rPr>
              <a:t>月）</a:t>
            </a:r>
          </a:p>
        </c:rich>
      </c:tx>
      <c:layout>
        <c:manualLayout>
          <c:xMode val="edge"/>
          <c:yMode val="edge"/>
          <c:x val="0.43892889408400576"/>
          <c:y val="4.1369478261711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044360669626085"/>
          <c:y val="0.26890362485601121"/>
          <c:w val="0.24965096530633654"/>
          <c:h val="0.632957763122610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3C-43C9-A1F9-472A89ED19F7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3C-43C9-A1F9-472A89ED19F7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3C-43C9-A1F9-472A89ED19F7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3C-43C9-A1F9-472A89ED19F7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E3C-43C9-A1F9-472A89ED19F7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E3C-43C9-A1F9-472A89ED19F7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E3C-43C9-A1F9-472A89ED19F7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E3C-43C9-A1F9-472A89ED19F7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E3C-43C9-A1F9-472A89ED19F7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E3C-43C9-A1F9-472A89ED19F7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E3C-43C9-A1F9-472A89ED19F7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E3C-43C9-A1F9-472A89ED19F7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E3C-43C9-A1F9-472A89ED19F7}"/>
              </c:ext>
            </c:extLst>
          </c:dPt>
          <c:cat>
            <c:strRef>
              <c:f>○○様セキスイハイム購入の場合!$L$7:$L$28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○○様セキスイハイム購入の場合!$M$7:$M$28</c:f>
              <c:numCache>
                <c:formatCode>"¥"#,##0_);[Red]\("¥"#,##0\)</c:formatCode>
                <c:ptCount val="22"/>
                <c:pt idx="0">
                  <c:v>133973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E3C-43C9-A1F9-472A89ED19F7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○○様セキスイハイム購入の場合!$L$7:$L$28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○○様セキスイハイム購入の場合!$N$7:$N$28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0</c:v>
                </c:pt>
                <c:pt idx="15">
                  <c:v>10800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405107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E3C-43C9-A1F9-472A89ED19F7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○○様セキスイハイム購入の場合!$L$7:$L$28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○○様セキスイハイム購入の場合!$O$7:$O$28</c:f>
              <c:numCache>
                <c:formatCode>"¥"#,##0_);[Red]\("¥"#,##0\)</c:formatCode>
                <c:ptCount val="22"/>
                <c:pt idx="0">
                  <c:v>133973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25000</c:v>
                </c:pt>
                <c:pt idx="13">
                  <c:v>0</c:v>
                </c:pt>
                <c:pt idx="14">
                  <c:v>0</c:v>
                </c:pt>
                <c:pt idx="15">
                  <c:v>45300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623690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E3C-43C9-A1F9-472A89ED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24113156329474"/>
          <c:y val="2.0685126536304811E-2"/>
          <c:w val="0.37594053598112631"/>
          <c:h val="0.968052997065403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MS PGothic"/>
                <a:ea typeface="MS PGothic"/>
                <a:cs typeface="MS PGothic"/>
              </a:defRPr>
            </a:pPr>
            <a:r>
              <a:rPr lang="ja-JP" altLang="en-US"/>
              <a:t>（年間）</a:t>
            </a:r>
          </a:p>
        </c:rich>
      </c:tx>
      <c:layout>
        <c:manualLayout>
          <c:xMode val="edge"/>
          <c:yMode val="edge"/>
          <c:x val="0.44056055798897892"/>
          <c:y val="4.1472826649356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07531235186185"/>
          <c:y val="0.26957275037731082"/>
          <c:w val="0.24801925965074154"/>
          <c:h val="0.630385508574633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E5E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42-48FE-8142-18DF0C867031}"/>
              </c:ext>
            </c:extLst>
          </c:dPt>
          <c:dPt>
            <c:idx val="1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42-48FE-8142-18DF0C867031}"/>
              </c:ext>
            </c:extLst>
          </c:dPt>
          <c:dPt>
            <c:idx val="2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42-48FE-8142-18DF0C867031}"/>
              </c:ext>
            </c:extLst>
          </c:dPt>
          <c:dPt>
            <c:idx val="3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42-48FE-8142-18DF0C867031}"/>
              </c:ext>
            </c:extLst>
          </c:dPt>
          <c:dPt>
            <c:idx val="4"/>
            <c:bubble3D val="0"/>
            <c:spPr>
              <a:solidFill>
                <a:srgbClr val="FF61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542-48FE-8142-18DF0C867031}"/>
              </c:ext>
            </c:extLst>
          </c:dPt>
          <c:dPt>
            <c:idx val="5"/>
            <c:bubble3D val="0"/>
            <c:spPr>
              <a:solidFill>
                <a:srgbClr val="FF207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542-48FE-8142-18DF0C867031}"/>
              </c:ext>
            </c:extLst>
          </c:dPt>
          <c:dPt>
            <c:idx val="6"/>
            <c:bubble3D val="0"/>
            <c:spPr>
              <a:solidFill>
                <a:srgbClr val="AC20F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542-48FE-8142-18DF0C867031}"/>
              </c:ext>
            </c:extLst>
          </c:dPt>
          <c:dPt>
            <c:idx val="7"/>
            <c:bubble3D val="0"/>
            <c:spPr>
              <a:solidFill>
                <a:srgbClr val="205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542-48FE-8142-18DF0C867031}"/>
              </c:ext>
            </c:extLst>
          </c:dPt>
          <c:dPt>
            <c:idx val="8"/>
            <c:bubble3D val="0"/>
            <c:spPr>
              <a:solidFill>
                <a:srgbClr val="20BEFF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542-48FE-8142-18DF0C867031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542-48FE-8142-18DF0C867031}"/>
              </c:ext>
            </c:extLst>
          </c:dPt>
          <c:dPt>
            <c:idx val="10"/>
            <c:bubble3D val="0"/>
            <c:spPr>
              <a:solidFill>
                <a:srgbClr val="CDFF2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542-48FE-8142-18DF0C867031}"/>
              </c:ext>
            </c:extLst>
          </c:dPt>
          <c:dPt>
            <c:idx val="11"/>
            <c:bubble3D val="0"/>
            <c:spPr>
              <a:solidFill>
                <a:srgbClr val="FFE60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542-48FE-8142-18DF0C867031}"/>
              </c:ext>
            </c:extLst>
          </c:dPt>
          <c:dPt>
            <c:idx val="12"/>
            <c:bubble3D val="0"/>
            <c:spPr>
              <a:solidFill>
                <a:srgbClr val="FFA52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542-48FE-8142-18DF0C867031}"/>
              </c:ext>
            </c:extLst>
          </c:dPt>
          <c:cat>
            <c:strRef>
              <c:f>○○様セキスイハイム購入の場合!$Q$7:$Q$28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○○様セキスイハイム購入の場合!$R$7:$R$28</c:f>
              <c:numCache>
                <c:formatCode>"¥"#,##0_);[Red]\("¥"#,##0\)</c:formatCode>
                <c:ptCount val="22"/>
                <c:pt idx="0">
                  <c:v>1638430</c:v>
                </c:pt>
                <c:pt idx="1">
                  <c:v>180000</c:v>
                </c:pt>
                <c:pt idx="2">
                  <c:v>240000</c:v>
                </c:pt>
                <c:pt idx="3">
                  <c:v>120000</c:v>
                </c:pt>
                <c:pt idx="4">
                  <c:v>240000</c:v>
                </c:pt>
                <c:pt idx="5">
                  <c:v>480000</c:v>
                </c:pt>
                <c:pt idx="6">
                  <c:v>360000</c:v>
                </c:pt>
                <c:pt idx="7">
                  <c:v>0</c:v>
                </c:pt>
                <c:pt idx="8">
                  <c:v>120000</c:v>
                </c:pt>
                <c:pt idx="9">
                  <c:v>876000</c:v>
                </c:pt>
                <c:pt idx="10">
                  <c:v>161280</c:v>
                </c:pt>
                <c:pt idx="11">
                  <c:v>45240</c:v>
                </c:pt>
                <c:pt idx="12">
                  <c:v>0</c:v>
                </c:pt>
                <c:pt idx="13">
                  <c:v>0</c:v>
                </c:pt>
                <c:pt idx="14">
                  <c:v>34510</c:v>
                </c:pt>
                <c:pt idx="15">
                  <c:v>34500</c:v>
                </c:pt>
                <c:pt idx="16">
                  <c:v>0</c:v>
                </c:pt>
                <c:pt idx="17">
                  <c:v>60936</c:v>
                </c:pt>
                <c:pt idx="18">
                  <c:v>93900</c:v>
                </c:pt>
                <c:pt idx="19">
                  <c:v>254448</c:v>
                </c:pt>
                <c:pt idx="20">
                  <c:v>0</c:v>
                </c:pt>
                <c:pt idx="21">
                  <c:v>-1046080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542-48FE-8142-18DF0C867031}"/>
            </c:ext>
          </c:extLst>
        </c:ser>
        <c:ser>
          <c:idx val="1"/>
          <c:order val="1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○○様セキスイハイム購入の場合!$Q$7:$Q$28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○○様セキスイハイム購入の場合!$S$7:$S$28</c:f>
              <c:numCache>
                <c:formatCode>"¥"#,##0_);[Red]\("¥"#,##0\)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360000</c:v>
                </c:pt>
                <c:pt idx="8">
                  <c:v>0</c:v>
                </c:pt>
                <c:pt idx="9">
                  <c:v>0</c:v>
                </c:pt>
                <c:pt idx="10">
                  <c:v>155280</c:v>
                </c:pt>
                <c:pt idx="11">
                  <c:v>71364</c:v>
                </c:pt>
                <c:pt idx="12">
                  <c:v>134000</c:v>
                </c:pt>
                <c:pt idx="13">
                  <c:v>216000</c:v>
                </c:pt>
                <c:pt idx="14">
                  <c:v>57570</c:v>
                </c:pt>
                <c:pt idx="15">
                  <c:v>10800</c:v>
                </c:pt>
                <c:pt idx="16">
                  <c:v>91296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200000</c:v>
                </c:pt>
                <c:pt idx="21">
                  <c:v>2451728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542-48FE-8142-18DF0C867031}"/>
            </c:ext>
          </c:extLst>
        </c:ser>
        <c:ser>
          <c:idx val="2"/>
          <c:order val="2"/>
          <c:spPr>
            <a:solidFill>
              <a:srgbClr val="00E5E5"/>
            </a:solidFill>
            <a:ln w="25400">
              <a:solidFill>
                <a:srgbClr val="FFFFFF"/>
              </a:solidFill>
              <a:prstDash val="solid"/>
            </a:ln>
          </c:spPr>
          <c:cat>
            <c:strRef>
              <c:f>○○様セキスイハイム購入の場合!$Q$7:$Q$28</c:f>
              <c:strCache>
                <c:ptCount val="22"/>
                <c:pt idx="0">
                  <c:v>住宅ローン</c:v>
                </c:pt>
                <c:pt idx="1">
                  <c:v>光熱費</c:v>
                </c:pt>
                <c:pt idx="2">
                  <c:v>携帯代</c:v>
                </c:pt>
                <c:pt idx="3">
                  <c:v>ガソリン代ETC</c:v>
                </c:pt>
                <c:pt idx="4">
                  <c:v>雑費</c:v>
                </c:pt>
                <c:pt idx="5">
                  <c:v>食事代</c:v>
                </c:pt>
                <c:pt idx="6">
                  <c:v>交際費（ご主人）</c:v>
                </c:pt>
                <c:pt idx="7">
                  <c:v>交際費（奥様）</c:v>
                </c:pt>
                <c:pt idx="8">
                  <c:v>お子様費用</c:v>
                </c:pt>
                <c:pt idx="9">
                  <c:v>車のローン</c:v>
                </c:pt>
                <c:pt idx="10">
                  <c:v>奨学金</c:v>
                </c:pt>
                <c:pt idx="11">
                  <c:v>団体生命保険</c:v>
                </c:pt>
                <c:pt idx="12">
                  <c:v>財形年金</c:v>
                </c:pt>
                <c:pt idx="13">
                  <c:v>ジブラルタ生命</c:v>
                </c:pt>
                <c:pt idx="14">
                  <c:v>自動車保険</c:v>
                </c:pt>
                <c:pt idx="15">
                  <c:v>車の税金</c:v>
                </c:pt>
                <c:pt idx="16">
                  <c:v>チューリッヒ生命</c:v>
                </c:pt>
                <c:pt idx="17">
                  <c:v>オリックス生命</c:v>
                </c:pt>
                <c:pt idx="18">
                  <c:v>ソニー生命（老後貯蓄）</c:v>
                </c:pt>
                <c:pt idx="19">
                  <c:v>アクサ生命（教育資金）</c:v>
                </c:pt>
                <c:pt idx="20">
                  <c:v>固定資産税</c:v>
                </c:pt>
                <c:pt idx="21">
                  <c:v>手残り</c:v>
                </c:pt>
              </c:strCache>
            </c:strRef>
          </c:cat>
          <c:val>
            <c:numRef>
              <c:f>○○様セキスイハイム購入の場合!$T$7:$T$28</c:f>
              <c:numCache>
                <c:formatCode>"¥"#,##0_);[Red]\("¥"#,##0\)</c:formatCode>
                <c:ptCount val="22"/>
                <c:pt idx="0">
                  <c:v>1638430</c:v>
                </c:pt>
                <c:pt idx="1">
                  <c:v>180000</c:v>
                </c:pt>
                <c:pt idx="2">
                  <c:v>240000</c:v>
                </c:pt>
                <c:pt idx="3">
                  <c:v>120000</c:v>
                </c:pt>
                <c:pt idx="4">
                  <c:v>240000</c:v>
                </c:pt>
                <c:pt idx="5">
                  <c:v>480000</c:v>
                </c:pt>
                <c:pt idx="6">
                  <c:v>360000</c:v>
                </c:pt>
                <c:pt idx="7">
                  <c:v>360000</c:v>
                </c:pt>
                <c:pt idx="8">
                  <c:v>120000</c:v>
                </c:pt>
                <c:pt idx="9">
                  <c:v>876000</c:v>
                </c:pt>
                <c:pt idx="10">
                  <c:v>316560</c:v>
                </c:pt>
                <c:pt idx="11">
                  <c:v>116604</c:v>
                </c:pt>
                <c:pt idx="12">
                  <c:v>134000</c:v>
                </c:pt>
                <c:pt idx="13">
                  <c:v>216000</c:v>
                </c:pt>
                <c:pt idx="14">
                  <c:v>92080</c:v>
                </c:pt>
                <c:pt idx="15">
                  <c:v>45300</c:v>
                </c:pt>
                <c:pt idx="16">
                  <c:v>91296</c:v>
                </c:pt>
                <c:pt idx="17">
                  <c:v>60936</c:v>
                </c:pt>
                <c:pt idx="18">
                  <c:v>93900</c:v>
                </c:pt>
                <c:pt idx="19">
                  <c:v>254448</c:v>
                </c:pt>
                <c:pt idx="20">
                  <c:v>200000</c:v>
                </c:pt>
                <c:pt idx="21">
                  <c:v>1405648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542-48FE-8142-18DF0C86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562133648466151"/>
          <c:y val="2.0736225176154092E-2"/>
          <c:w val="0.43239470270131408"/>
          <c:h val="0.966314640777429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S PGothic"/>
              <a:ea typeface="MS PGothic"/>
              <a:cs typeface="MS PGothic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S PGothic"/>
          <a:ea typeface="MS PGothic"/>
          <a:cs typeface="MS PGothic"/>
        </a:defRPr>
      </a:pPr>
      <a:endParaRPr lang="ja-JP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29</xdr:row>
      <xdr:rowOff>0</xdr:rowOff>
    </xdr:from>
    <xdr:to>
      <xdr:col>9</xdr:col>
      <xdr:colOff>31750</xdr:colOff>
      <xdr:row>42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CBAB9A-9445-403C-A278-0CC1F7F87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612775</xdr:colOff>
      <xdr:row>29</xdr:row>
      <xdr:rowOff>28575</xdr:rowOff>
    </xdr:from>
    <xdr:to>
      <xdr:col>18</xdr:col>
      <xdr:colOff>657225</xdr:colOff>
      <xdr:row>42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FC8B91-A35A-431F-839F-FF67A89D8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628650</xdr:colOff>
      <xdr:row>43</xdr:row>
      <xdr:rowOff>92075</xdr:rowOff>
    </xdr:from>
    <xdr:to>
      <xdr:col>18</xdr:col>
      <xdr:colOff>673100</xdr:colOff>
      <xdr:row>58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D98D1F-7A6A-41B4-AEFC-BF7D644C0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619125</xdr:colOff>
      <xdr:row>43</xdr:row>
      <xdr:rowOff>28575</xdr:rowOff>
    </xdr:from>
    <xdr:to>
      <xdr:col>8</xdr:col>
      <xdr:colOff>638175</xdr:colOff>
      <xdr:row>58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CA854E-2A81-479D-A6F4-B9FCC9055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29</xdr:row>
      <xdr:rowOff>0</xdr:rowOff>
    </xdr:from>
    <xdr:to>
      <xdr:col>9</xdr:col>
      <xdr:colOff>31750</xdr:colOff>
      <xdr:row>42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6D46FC-4C16-4226-98AA-7DAB93FAF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612775</xdr:colOff>
      <xdr:row>29</xdr:row>
      <xdr:rowOff>28575</xdr:rowOff>
    </xdr:from>
    <xdr:to>
      <xdr:col>18</xdr:col>
      <xdr:colOff>657225</xdr:colOff>
      <xdr:row>42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EFB25F-55AC-4B32-B0E4-5961B6842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628650</xdr:colOff>
      <xdr:row>43</xdr:row>
      <xdr:rowOff>92075</xdr:rowOff>
    </xdr:from>
    <xdr:to>
      <xdr:col>18</xdr:col>
      <xdr:colOff>673100</xdr:colOff>
      <xdr:row>58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CD60B5-2AC9-4C95-9C2F-52362F13B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619125</xdr:colOff>
      <xdr:row>43</xdr:row>
      <xdr:rowOff>28575</xdr:rowOff>
    </xdr:from>
    <xdr:to>
      <xdr:col>8</xdr:col>
      <xdr:colOff>638175</xdr:colOff>
      <xdr:row>58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1779D21-D5EE-44FC-BC48-F1D6C75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DE16-A999-4C00-93A1-A0E02A526294}">
  <sheetPr>
    <pageSetUpPr fitToPage="1"/>
  </sheetPr>
  <dimension ref="A1:T43"/>
  <sheetViews>
    <sheetView tabSelected="1" zoomScale="75" zoomScaleNormal="75" zoomScaleSheetLayoutView="100" workbookViewId="0">
      <selection activeCell="W21" sqref="W21"/>
    </sheetView>
  </sheetViews>
  <sheetFormatPr defaultColWidth="9" defaultRowHeight="13.5" customHeight="1" x14ac:dyDescent="0.15"/>
  <cols>
    <col min="2" max="2" width="12.5" customWidth="1"/>
    <col min="3" max="3" width="9.5" bestFit="1" customWidth="1"/>
    <col min="4" max="5" width="11.125" customWidth="1"/>
    <col min="6" max="6" width="3.625" customWidth="1"/>
    <col min="7" max="9" width="8.625" customWidth="1"/>
    <col min="10" max="10" width="9.5" customWidth="1"/>
    <col min="11" max="11" width="3.625" customWidth="1"/>
    <col min="12" max="14" width="8.625" customWidth="1"/>
    <col min="15" max="15" width="10.625" customWidth="1"/>
    <col min="16" max="16" width="3.625" customWidth="1"/>
    <col min="18" max="20" width="12.625" customWidth="1"/>
  </cols>
  <sheetData>
    <row r="1" spans="1:20" ht="13.5" customHeight="1" x14ac:dyDescent="0.15">
      <c r="A1" s="60" t="s">
        <v>27</v>
      </c>
      <c r="B1" s="60"/>
      <c r="D1" s="61" t="s">
        <v>42</v>
      </c>
      <c r="E1" s="61"/>
      <c r="F1" s="61"/>
      <c r="G1" s="61"/>
      <c r="H1" s="61"/>
      <c r="I1" s="61"/>
    </row>
    <row r="2" spans="1:20" ht="13.5" customHeight="1" x14ac:dyDescent="0.15">
      <c r="A2" s="60"/>
      <c r="B2" s="60"/>
      <c r="D2" s="61"/>
      <c r="E2" s="61"/>
      <c r="F2" s="61"/>
      <c r="G2" s="61"/>
      <c r="H2" s="61"/>
      <c r="I2" s="61"/>
    </row>
    <row r="3" spans="1:20" ht="17.25" x14ac:dyDescent="0.15">
      <c r="A3" s="23"/>
      <c r="B3" s="23"/>
      <c r="C3" s="60"/>
      <c r="D3" s="60"/>
      <c r="E3" s="60"/>
      <c r="F3" s="21"/>
      <c r="G3" s="21"/>
      <c r="H3" s="60" t="s">
        <v>25</v>
      </c>
      <c r="I3" s="60"/>
      <c r="J3" s="60"/>
      <c r="K3" s="21"/>
      <c r="L3" s="21"/>
      <c r="M3" s="60" t="s">
        <v>24</v>
      </c>
      <c r="N3" s="60"/>
      <c r="O3" s="60"/>
      <c r="R3" s="60" t="s">
        <v>23</v>
      </c>
      <c r="S3" s="60"/>
      <c r="T3" s="60"/>
    </row>
    <row r="4" spans="1:20" ht="17.25" x14ac:dyDescent="0.15">
      <c r="A4" s="63" t="s">
        <v>22</v>
      </c>
      <c r="B4" s="64"/>
      <c r="C4" s="62"/>
      <c r="D4" s="62"/>
      <c r="E4" s="62"/>
      <c r="F4" s="21"/>
      <c r="G4" s="21"/>
      <c r="H4" s="62"/>
      <c r="I4" s="62"/>
      <c r="J4" s="62"/>
      <c r="K4" s="21"/>
      <c r="L4" s="21"/>
      <c r="M4" s="62"/>
      <c r="N4" s="62"/>
      <c r="O4" s="62"/>
      <c r="R4" s="62"/>
      <c r="S4" s="62"/>
      <c r="T4" s="62"/>
    </row>
    <row r="5" spans="1:20" x14ac:dyDescent="0.15">
      <c r="B5" s="20"/>
      <c r="C5" s="20" t="s">
        <v>28</v>
      </c>
      <c r="D5" s="20" t="s">
        <v>29</v>
      </c>
      <c r="E5" s="20" t="s">
        <v>21</v>
      </c>
      <c r="F5" s="8"/>
      <c r="G5" s="20"/>
      <c r="H5" s="20" t="str">
        <f>C5</f>
        <v>ご主人様</v>
      </c>
      <c r="I5" s="20" t="str">
        <f>D5</f>
        <v>奥様</v>
      </c>
      <c r="J5" s="20" t="s">
        <v>20</v>
      </c>
      <c r="K5" s="8"/>
      <c r="L5" s="20"/>
      <c r="M5" s="20" t="str">
        <f>C5</f>
        <v>ご主人様</v>
      </c>
      <c r="N5" s="20" t="str">
        <f>D5</f>
        <v>奥様</v>
      </c>
      <c r="O5" s="20" t="s">
        <v>20</v>
      </c>
      <c r="Q5" s="20"/>
      <c r="R5" s="20" t="str">
        <f>C5</f>
        <v>ご主人様</v>
      </c>
      <c r="S5" s="20" t="str">
        <f>D5</f>
        <v>奥様</v>
      </c>
      <c r="T5" s="20" t="s">
        <v>20</v>
      </c>
    </row>
    <row r="6" spans="1:20" x14ac:dyDescent="0.15">
      <c r="A6" s="46"/>
      <c r="B6" s="47" t="s">
        <v>19</v>
      </c>
      <c r="C6" s="48">
        <v>259921</v>
      </c>
      <c r="D6" s="48">
        <v>238852</v>
      </c>
      <c r="E6" s="49">
        <f t="shared" ref="E6:E27" si="0">SUM(C6:D6)</f>
        <v>498773</v>
      </c>
      <c r="F6" s="25"/>
      <c r="G6" s="47" t="s">
        <v>18</v>
      </c>
      <c r="H6" s="48">
        <v>387056</v>
      </c>
      <c r="I6" s="48">
        <v>440907</v>
      </c>
      <c r="J6" s="48">
        <f t="shared" ref="J6:J27" si="1">SUM(H6:I6)</f>
        <v>827963</v>
      </c>
      <c r="K6" s="25"/>
      <c r="L6" s="47" t="s">
        <v>18</v>
      </c>
      <c r="M6" s="48">
        <v>532678</v>
      </c>
      <c r="N6" s="48">
        <v>440907</v>
      </c>
      <c r="O6" s="48">
        <f t="shared" ref="O6:O27" si="2">SUM(M6:N6)</f>
        <v>973585</v>
      </c>
      <c r="P6" s="22"/>
      <c r="Q6" s="47" t="s">
        <v>17</v>
      </c>
      <c r="R6" s="48">
        <f>C6*12+H6+M6</f>
        <v>4038786</v>
      </c>
      <c r="S6" s="48">
        <f>D6*12+I6+N6</f>
        <v>3748038</v>
      </c>
      <c r="T6" s="48">
        <f t="shared" ref="T6:T18" si="3">SUM(R6:S6)</f>
        <v>7786824</v>
      </c>
    </row>
    <row r="7" spans="1:20" x14ac:dyDescent="0.15">
      <c r="A7" s="16" t="s">
        <v>8</v>
      </c>
      <c r="B7" s="15" t="s">
        <v>16</v>
      </c>
      <c r="C7" s="19">
        <v>95045</v>
      </c>
      <c r="D7" s="19">
        <v>0</v>
      </c>
      <c r="E7" s="14">
        <f t="shared" si="0"/>
        <v>95045</v>
      </c>
      <c r="F7" s="8"/>
      <c r="G7" s="15" t="str">
        <f t="shared" ref="G7:G27" si="4">B7</f>
        <v>住宅ローン</v>
      </c>
      <c r="H7" s="14">
        <v>0</v>
      </c>
      <c r="I7" s="14">
        <v>0</v>
      </c>
      <c r="J7" s="14">
        <f t="shared" si="1"/>
        <v>0</v>
      </c>
      <c r="K7" s="7"/>
      <c r="L7" s="15" t="str">
        <f t="shared" ref="L7:L25" si="5">G7</f>
        <v>住宅ローン</v>
      </c>
      <c r="M7" s="14">
        <v>0</v>
      </c>
      <c r="N7" s="14">
        <v>0</v>
      </c>
      <c r="O7" s="14">
        <f t="shared" si="2"/>
        <v>0</v>
      </c>
      <c r="Q7" s="15" t="str">
        <f t="shared" ref="Q7:Q25" si="6">L7</f>
        <v>住宅ローン</v>
      </c>
      <c r="R7" s="14">
        <f t="shared" ref="R7:R27" si="7">C7*12+H7+M7</f>
        <v>1140540</v>
      </c>
      <c r="S7" s="14">
        <f t="shared" ref="S7:S27" si="8">D7*12+I7+N7</f>
        <v>0</v>
      </c>
      <c r="T7" s="14">
        <f t="shared" si="3"/>
        <v>1140540</v>
      </c>
    </row>
    <row r="8" spans="1:20" x14ac:dyDescent="0.15">
      <c r="A8" s="16" t="s">
        <v>8</v>
      </c>
      <c r="B8" s="15" t="s">
        <v>15</v>
      </c>
      <c r="C8" s="18">
        <v>15000</v>
      </c>
      <c r="D8" s="13">
        <v>0</v>
      </c>
      <c r="E8" s="18">
        <f t="shared" si="0"/>
        <v>15000</v>
      </c>
      <c r="F8" s="8"/>
      <c r="G8" s="15" t="str">
        <f t="shared" si="4"/>
        <v>光熱費</v>
      </c>
      <c r="H8" s="14">
        <v>0</v>
      </c>
      <c r="I8" s="14">
        <v>0</v>
      </c>
      <c r="J8" s="14">
        <f t="shared" si="1"/>
        <v>0</v>
      </c>
      <c r="K8" s="7"/>
      <c r="L8" s="15" t="str">
        <f t="shared" si="5"/>
        <v>光熱費</v>
      </c>
      <c r="M8" s="14">
        <v>0</v>
      </c>
      <c r="N8" s="14">
        <v>0</v>
      </c>
      <c r="O8" s="14">
        <f t="shared" si="2"/>
        <v>0</v>
      </c>
      <c r="Q8" s="15" t="str">
        <f t="shared" si="6"/>
        <v>光熱費</v>
      </c>
      <c r="R8" s="18">
        <f t="shared" si="7"/>
        <v>180000</v>
      </c>
      <c r="S8" s="14">
        <f t="shared" si="8"/>
        <v>0</v>
      </c>
      <c r="T8" s="14">
        <f t="shared" si="3"/>
        <v>180000</v>
      </c>
    </row>
    <row r="9" spans="1:20" x14ac:dyDescent="0.15">
      <c r="A9" s="16" t="s">
        <v>8</v>
      </c>
      <c r="B9" s="15" t="s">
        <v>14</v>
      </c>
      <c r="C9" s="14">
        <v>20000</v>
      </c>
      <c r="D9" s="14">
        <v>0</v>
      </c>
      <c r="E9" s="14">
        <f t="shared" si="0"/>
        <v>20000</v>
      </c>
      <c r="F9" s="8"/>
      <c r="G9" s="15" t="str">
        <f t="shared" si="4"/>
        <v>携帯代</v>
      </c>
      <c r="H9" s="14">
        <v>0</v>
      </c>
      <c r="I9" s="14">
        <v>0</v>
      </c>
      <c r="J9" s="14">
        <f t="shared" si="1"/>
        <v>0</v>
      </c>
      <c r="K9" s="7"/>
      <c r="L9" s="15" t="str">
        <f t="shared" si="5"/>
        <v>携帯代</v>
      </c>
      <c r="M9" s="14">
        <v>0</v>
      </c>
      <c r="N9" s="14">
        <v>0</v>
      </c>
      <c r="O9" s="14">
        <f t="shared" si="2"/>
        <v>0</v>
      </c>
      <c r="Q9" s="15" t="str">
        <f t="shared" si="6"/>
        <v>携帯代</v>
      </c>
      <c r="R9" s="14">
        <f t="shared" si="7"/>
        <v>240000</v>
      </c>
      <c r="S9" s="14">
        <f t="shared" si="8"/>
        <v>0</v>
      </c>
      <c r="T9" s="14">
        <f t="shared" si="3"/>
        <v>240000</v>
      </c>
    </row>
    <row r="10" spans="1:20" x14ac:dyDescent="0.15">
      <c r="A10" s="16" t="s">
        <v>8</v>
      </c>
      <c r="B10" s="15" t="s">
        <v>13</v>
      </c>
      <c r="C10" s="14">
        <v>10000</v>
      </c>
      <c r="D10" s="14">
        <v>0</v>
      </c>
      <c r="E10" s="14">
        <f t="shared" si="0"/>
        <v>10000</v>
      </c>
      <c r="F10" s="8"/>
      <c r="G10" s="15" t="str">
        <f t="shared" si="4"/>
        <v>ガソリン代ETC</v>
      </c>
      <c r="H10" s="14">
        <v>0</v>
      </c>
      <c r="I10" s="14">
        <v>0</v>
      </c>
      <c r="J10" s="14">
        <f t="shared" si="1"/>
        <v>0</v>
      </c>
      <c r="K10" s="7"/>
      <c r="L10" s="15" t="str">
        <f t="shared" si="5"/>
        <v>ガソリン代ETC</v>
      </c>
      <c r="M10" s="14">
        <v>0</v>
      </c>
      <c r="N10" s="14">
        <v>0</v>
      </c>
      <c r="O10" s="14">
        <f t="shared" si="2"/>
        <v>0</v>
      </c>
      <c r="Q10" s="15" t="str">
        <f t="shared" si="6"/>
        <v>ガソリン代ETC</v>
      </c>
      <c r="R10" s="14">
        <f t="shared" si="7"/>
        <v>120000</v>
      </c>
      <c r="S10" s="14">
        <f t="shared" si="8"/>
        <v>0</v>
      </c>
      <c r="T10" s="14">
        <f t="shared" si="3"/>
        <v>120000</v>
      </c>
    </row>
    <row r="11" spans="1:20" x14ac:dyDescent="0.15">
      <c r="A11" s="16" t="s">
        <v>8</v>
      </c>
      <c r="B11" s="15" t="s">
        <v>12</v>
      </c>
      <c r="C11" s="14">
        <v>20000</v>
      </c>
      <c r="D11" s="14">
        <v>0</v>
      </c>
      <c r="E11" s="14">
        <f t="shared" si="0"/>
        <v>20000</v>
      </c>
      <c r="F11" s="8"/>
      <c r="G11" s="15" t="str">
        <f t="shared" si="4"/>
        <v>雑費</v>
      </c>
      <c r="H11" s="14">
        <v>0</v>
      </c>
      <c r="I11" s="14">
        <v>0</v>
      </c>
      <c r="J11" s="14">
        <f t="shared" si="1"/>
        <v>0</v>
      </c>
      <c r="K11" s="7"/>
      <c r="L11" s="15" t="str">
        <f t="shared" si="5"/>
        <v>雑費</v>
      </c>
      <c r="M11" s="14">
        <v>0</v>
      </c>
      <c r="N11" s="14">
        <v>0</v>
      </c>
      <c r="O11" s="14">
        <f t="shared" si="2"/>
        <v>0</v>
      </c>
      <c r="Q11" s="15" t="str">
        <f t="shared" si="6"/>
        <v>雑費</v>
      </c>
      <c r="R11" s="14">
        <f t="shared" si="7"/>
        <v>240000</v>
      </c>
      <c r="S11" s="14">
        <f t="shared" si="8"/>
        <v>0</v>
      </c>
      <c r="T11" s="14">
        <f t="shared" si="3"/>
        <v>240000</v>
      </c>
    </row>
    <row r="12" spans="1:20" x14ac:dyDescent="0.15">
      <c r="A12" s="16" t="s">
        <v>8</v>
      </c>
      <c r="B12" s="15" t="s">
        <v>11</v>
      </c>
      <c r="C12" s="14">
        <v>40000</v>
      </c>
      <c r="D12" s="14">
        <v>0</v>
      </c>
      <c r="E12" s="14">
        <f t="shared" si="0"/>
        <v>40000</v>
      </c>
      <c r="F12" s="8"/>
      <c r="G12" s="15" t="str">
        <f t="shared" si="4"/>
        <v>食事代</v>
      </c>
      <c r="H12" s="14">
        <v>0</v>
      </c>
      <c r="I12" s="14">
        <v>0</v>
      </c>
      <c r="J12" s="14">
        <f t="shared" si="1"/>
        <v>0</v>
      </c>
      <c r="K12" s="7"/>
      <c r="L12" s="15" t="str">
        <f t="shared" si="5"/>
        <v>食事代</v>
      </c>
      <c r="M12" s="14">
        <v>0</v>
      </c>
      <c r="N12" s="14">
        <v>0</v>
      </c>
      <c r="O12" s="14">
        <f t="shared" si="2"/>
        <v>0</v>
      </c>
      <c r="Q12" s="15" t="str">
        <f t="shared" si="6"/>
        <v>食事代</v>
      </c>
      <c r="R12" s="14">
        <f t="shared" si="7"/>
        <v>480000</v>
      </c>
      <c r="S12" s="14">
        <f t="shared" si="8"/>
        <v>0</v>
      </c>
      <c r="T12" s="14">
        <f t="shared" si="3"/>
        <v>480000</v>
      </c>
    </row>
    <row r="13" spans="1:20" s="9" customFormat="1" x14ac:dyDescent="0.15">
      <c r="A13" s="16" t="s">
        <v>8</v>
      </c>
      <c r="B13" s="15" t="s">
        <v>10</v>
      </c>
      <c r="C13" s="14">
        <v>30000</v>
      </c>
      <c r="D13" s="14">
        <v>0</v>
      </c>
      <c r="E13" s="14">
        <f t="shared" si="0"/>
        <v>30000</v>
      </c>
      <c r="F13" s="12"/>
      <c r="G13" s="15" t="str">
        <f t="shared" si="4"/>
        <v>交際費（ご主人）</v>
      </c>
      <c r="H13" s="14">
        <v>0</v>
      </c>
      <c r="I13" s="14">
        <v>0</v>
      </c>
      <c r="J13" s="14">
        <f t="shared" si="1"/>
        <v>0</v>
      </c>
      <c r="K13" s="17"/>
      <c r="L13" s="15" t="str">
        <f t="shared" si="5"/>
        <v>交際費（ご主人）</v>
      </c>
      <c r="M13" s="14">
        <v>0</v>
      </c>
      <c r="N13" s="14">
        <v>0</v>
      </c>
      <c r="O13" s="14">
        <f t="shared" si="2"/>
        <v>0</v>
      </c>
      <c r="Q13" s="15" t="str">
        <f t="shared" si="6"/>
        <v>交際費（ご主人）</v>
      </c>
      <c r="R13" s="14">
        <f t="shared" si="7"/>
        <v>360000</v>
      </c>
      <c r="S13" s="14">
        <f t="shared" si="8"/>
        <v>0</v>
      </c>
      <c r="T13" s="13">
        <f t="shared" si="3"/>
        <v>360000</v>
      </c>
    </row>
    <row r="14" spans="1:20" s="9" customFormat="1" x14ac:dyDescent="0.15">
      <c r="A14" s="16" t="s">
        <v>8</v>
      </c>
      <c r="B14" s="15" t="s">
        <v>9</v>
      </c>
      <c r="C14" s="14">
        <v>0</v>
      </c>
      <c r="D14" s="14">
        <v>30000</v>
      </c>
      <c r="E14" s="14">
        <f t="shared" si="0"/>
        <v>30000</v>
      </c>
      <c r="F14" s="12"/>
      <c r="G14" s="15" t="str">
        <f t="shared" si="4"/>
        <v>交際費（奥様）</v>
      </c>
      <c r="H14" s="14">
        <v>0</v>
      </c>
      <c r="I14" s="14">
        <v>0</v>
      </c>
      <c r="J14" s="14">
        <f t="shared" si="1"/>
        <v>0</v>
      </c>
      <c r="K14" s="7"/>
      <c r="L14" s="15" t="str">
        <f t="shared" si="5"/>
        <v>交際費（奥様）</v>
      </c>
      <c r="M14" s="14">
        <v>0</v>
      </c>
      <c r="N14" s="14">
        <v>0</v>
      </c>
      <c r="O14" s="14">
        <f t="shared" si="2"/>
        <v>0</v>
      </c>
      <c r="Q14" s="15" t="str">
        <f t="shared" si="6"/>
        <v>交際費（奥様）</v>
      </c>
      <c r="R14" s="14">
        <f t="shared" si="7"/>
        <v>0</v>
      </c>
      <c r="S14" s="14">
        <f t="shared" si="8"/>
        <v>360000</v>
      </c>
      <c r="T14" s="14">
        <f t="shared" si="3"/>
        <v>360000</v>
      </c>
    </row>
    <row r="15" spans="1:20" s="9" customFormat="1" x14ac:dyDescent="0.15">
      <c r="A15" s="16" t="s">
        <v>8</v>
      </c>
      <c r="B15" s="15" t="s">
        <v>31</v>
      </c>
      <c r="C15" s="14">
        <v>10000</v>
      </c>
      <c r="D15" s="14">
        <v>0</v>
      </c>
      <c r="E15" s="14">
        <f t="shared" si="0"/>
        <v>10000</v>
      </c>
      <c r="F15" s="12"/>
      <c r="G15" s="15" t="str">
        <f t="shared" si="4"/>
        <v>お子様費用</v>
      </c>
      <c r="H15" s="14">
        <v>0</v>
      </c>
      <c r="I15" s="14">
        <v>0</v>
      </c>
      <c r="J15" s="14">
        <f t="shared" si="1"/>
        <v>0</v>
      </c>
      <c r="K15" s="7"/>
      <c r="L15" s="15" t="str">
        <f t="shared" si="5"/>
        <v>お子様費用</v>
      </c>
      <c r="M15" s="14">
        <v>0</v>
      </c>
      <c r="N15" s="14">
        <v>0</v>
      </c>
      <c r="O15" s="14">
        <f t="shared" si="2"/>
        <v>0</v>
      </c>
      <c r="Q15" s="15" t="str">
        <f t="shared" si="6"/>
        <v>お子様費用</v>
      </c>
      <c r="R15" s="14">
        <f t="shared" si="7"/>
        <v>120000</v>
      </c>
      <c r="S15" s="14">
        <f t="shared" si="8"/>
        <v>0</v>
      </c>
      <c r="T15" s="13">
        <f t="shared" si="3"/>
        <v>120000</v>
      </c>
    </row>
    <row r="16" spans="1:20" s="9" customFormat="1" x14ac:dyDescent="0.15">
      <c r="A16" s="24" t="s">
        <v>8</v>
      </c>
      <c r="B16" s="6" t="s">
        <v>32</v>
      </c>
      <c r="C16" s="5">
        <v>73000</v>
      </c>
      <c r="D16" s="5">
        <v>0</v>
      </c>
      <c r="E16" s="5">
        <f t="shared" si="0"/>
        <v>73000</v>
      </c>
      <c r="F16" s="40"/>
      <c r="G16" s="6" t="str">
        <f t="shared" si="4"/>
        <v>車のローン</v>
      </c>
      <c r="H16" s="5">
        <v>0</v>
      </c>
      <c r="I16" s="5">
        <v>0</v>
      </c>
      <c r="J16" s="5">
        <f t="shared" si="1"/>
        <v>0</v>
      </c>
      <c r="K16" s="17"/>
      <c r="L16" s="6" t="str">
        <f t="shared" si="5"/>
        <v>車のローン</v>
      </c>
      <c r="M16" s="5">
        <v>0</v>
      </c>
      <c r="N16" s="5">
        <v>0</v>
      </c>
      <c r="O16" s="5">
        <f t="shared" si="2"/>
        <v>0</v>
      </c>
      <c r="P16" s="39"/>
      <c r="Q16" s="6" t="str">
        <f t="shared" si="6"/>
        <v>車のローン</v>
      </c>
      <c r="R16" s="5">
        <f t="shared" si="7"/>
        <v>876000</v>
      </c>
      <c r="S16" s="5">
        <f t="shared" si="8"/>
        <v>0</v>
      </c>
      <c r="T16" s="5">
        <f t="shared" si="3"/>
        <v>876000</v>
      </c>
    </row>
    <row r="17" spans="1:20" s="9" customFormat="1" ht="14.25" x14ac:dyDescent="0.15">
      <c r="A17" s="24" t="s">
        <v>8</v>
      </c>
      <c r="B17" s="11" t="s">
        <v>33</v>
      </c>
      <c r="C17" s="5">
        <v>13440</v>
      </c>
      <c r="D17" s="5">
        <v>12940</v>
      </c>
      <c r="E17" s="5">
        <f t="shared" si="0"/>
        <v>26380</v>
      </c>
      <c r="F17" s="40"/>
      <c r="G17" s="6" t="str">
        <f t="shared" si="4"/>
        <v>奨学金</v>
      </c>
      <c r="H17" s="5">
        <v>0</v>
      </c>
      <c r="I17" s="5">
        <v>0</v>
      </c>
      <c r="J17" s="5">
        <f t="shared" si="1"/>
        <v>0</v>
      </c>
      <c r="K17" s="17"/>
      <c r="L17" s="6" t="str">
        <f t="shared" si="5"/>
        <v>奨学金</v>
      </c>
      <c r="M17" s="5">
        <v>0</v>
      </c>
      <c r="N17" s="5">
        <v>0</v>
      </c>
      <c r="O17" s="5">
        <f t="shared" si="2"/>
        <v>0</v>
      </c>
      <c r="P17" s="39"/>
      <c r="Q17" s="6" t="str">
        <f t="shared" si="6"/>
        <v>奨学金</v>
      </c>
      <c r="R17" s="5">
        <f t="shared" si="7"/>
        <v>161280</v>
      </c>
      <c r="S17" s="5">
        <f t="shared" si="8"/>
        <v>155280</v>
      </c>
      <c r="T17" s="10">
        <f t="shared" si="3"/>
        <v>316560</v>
      </c>
    </row>
    <row r="18" spans="1:20" x14ac:dyDescent="0.15">
      <c r="A18" s="33" t="s">
        <v>5</v>
      </c>
      <c r="B18" s="31" t="s">
        <v>34</v>
      </c>
      <c r="C18" s="30">
        <v>3770</v>
      </c>
      <c r="D18" s="30">
        <v>5947</v>
      </c>
      <c r="E18" s="30">
        <f t="shared" si="0"/>
        <v>9717</v>
      </c>
      <c r="F18" s="25"/>
      <c r="G18" s="31" t="str">
        <f t="shared" si="4"/>
        <v>団体生命保険</v>
      </c>
      <c r="H18" s="30">
        <v>0</v>
      </c>
      <c r="I18" s="30">
        <v>0</v>
      </c>
      <c r="J18" s="30">
        <f t="shared" si="1"/>
        <v>0</v>
      </c>
      <c r="K18" s="17"/>
      <c r="L18" s="31" t="str">
        <f t="shared" si="5"/>
        <v>団体生命保険</v>
      </c>
      <c r="M18" s="30">
        <v>0</v>
      </c>
      <c r="N18" s="30">
        <v>0</v>
      </c>
      <c r="O18" s="30">
        <f t="shared" si="2"/>
        <v>0</v>
      </c>
      <c r="P18" s="22"/>
      <c r="Q18" s="31" t="str">
        <f t="shared" si="6"/>
        <v>団体生命保険</v>
      </c>
      <c r="R18" s="30">
        <f t="shared" si="7"/>
        <v>45240</v>
      </c>
      <c r="S18" s="30">
        <f t="shared" si="8"/>
        <v>71364</v>
      </c>
      <c r="T18" s="32">
        <f t="shared" si="3"/>
        <v>116604</v>
      </c>
    </row>
    <row r="19" spans="1:20" x14ac:dyDescent="0.15">
      <c r="A19" s="38" t="s">
        <v>5</v>
      </c>
      <c r="B19" s="35" t="s">
        <v>35</v>
      </c>
      <c r="C19" s="36">
        <v>0</v>
      </c>
      <c r="D19" s="36">
        <v>7000</v>
      </c>
      <c r="E19" s="36">
        <f t="shared" si="0"/>
        <v>7000</v>
      </c>
      <c r="F19" s="25"/>
      <c r="G19" s="35" t="str">
        <f t="shared" si="4"/>
        <v>財形年金</v>
      </c>
      <c r="H19" s="36">
        <v>0</v>
      </c>
      <c r="I19" s="36">
        <v>25000</v>
      </c>
      <c r="J19" s="36">
        <f t="shared" si="1"/>
        <v>25000</v>
      </c>
      <c r="K19" s="17"/>
      <c r="L19" s="35" t="str">
        <f t="shared" si="5"/>
        <v>財形年金</v>
      </c>
      <c r="M19" s="36">
        <v>0</v>
      </c>
      <c r="N19" s="36">
        <v>25000</v>
      </c>
      <c r="O19" s="36">
        <f t="shared" si="2"/>
        <v>25000</v>
      </c>
      <c r="P19" s="22"/>
      <c r="Q19" s="35" t="str">
        <f t="shared" si="6"/>
        <v>財形年金</v>
      </c>
      <c r="R19" s="36">
        <f t="shared" si="7"/>
        <v>0</v>
      </c>
      <c r="S19" s="36">
        <f t="shared" si="8"/>
        <v>134000</v>
      </c>
      <c r="T19" s="37">
        <f>E19*12+(J19+O19)</f>
        <v>134000</v>
      </c>
    </row>
    <row r="20" spans="1:20" x14ac:dyDescent="0.15">
      <c r="A20" s="38" t="s">
        <v>41</v>
      </c>
      <c r="B20" s="35" t="s">
        <v>36</v>
      </c>
      <c r="C20" s="36">
        <v>0</v>
      </c>
      <c r="D20" s="36">
        <v>18000</v>
      </c>
      <c r="E20" s="36">
        <f t="shared" si="0"/>
        <v>18000</v>
      </c>
      <c r="F20" s="25"/>
      <c r="G20" s="35" t="str">
        <f t="shared" si="4"/>
        <v>ジブラルタ生命</v>
      </c>
      <c r="H20" s="36">
        <v>0</v>
      </c>
      <c r="I20" s="36">
        <v>0</v>
      </c>
      <c r="J20" s="36">
        <f t="shared" si="1"/>
        <v>0</v>
      </c>
      <c r="K20" s="17"/>
      <c r="L20" s="35" t="str">
        <f t="shared" si="5"/>
        <v>ジブラルタ生命</v>
      </c>
      <c r="M20" s="36">
        <v>0</v>
      </c>
      <c r="N20" s="36">
        <v>0</v>
      </c>
      <c r="O20" s="36">
        <f t="shared" si="2"/>
        <v>0</v>
      </c>
      <c r="P20" s="22"/>
      <c r="Q20" s="35" t="str">
        <f t="shared" si="6"/>
        <v>ジブラルタ生命</v>
      </c>
      <c r="R20" s="36">
        <f t="shared" si="7"/>
        <v>0</v>
      </c>
      <c r="S20" s="36">
        <f t="shared" si="8"/>
        <v>216000</v>
      </c>
      <c r="T20" s="36">
        <f t="shared" ref="T20:T27" si="9">SUM(R20:S20)</f>
        <v>216000</v>
      </c>
    </row>
    <row r="21" spans="1:20" x14ac:dyDescent="0.15">
      <c r="A21" s="33" t="s">
        <v>6</v>
      </c>
      <c r="B21" s="31" t="s">
        <v>4</v>
      </c>
      <c r="C21" s="30">
        <v>0</v>
      </c>
      <c r="D21" s="30">
        <v>0</v>
      </c>
      <c r="E21" s="30">
        <f t="shared" si="0"/>
        <v>0</v>
      </c>
      <c r="F21" s="25"/>
      <c r="G21" s="31" t="str">
        <f t="shared" si="4"/>
        <v>自動車保険</v>
      </c>
      <c r="H21" s="30">
        <v>34510</v>
      </c>
      <c r="I21" s="30">
        <v>57570</v>
      </c>
      <c r="J21" s="30">
        <f t="shared" si="1"/>
        <v>92080</v>
      </c>
      <c r="K21" s="26"/>
      <c r="L21" s="31" t="str">
        <f t="shared" si="5"/>
        <v>自動車保険</v>
      </c>
      <c r="M21" s="30">
        <v>0</v>
      </c>
      <c r="N21" s="30">
        <v>0</v>
      </c>
      <c r="O21" s="30">
        <f t="shared" si="2"/>
        <v>0</v>
      </c>
      <c r="P21" s="27"/>
      <c r="Q21" s="31" t="str">
        <f t="shared" si="6"/>
        <v>自動車保険</v>
      </c>
      <c r="R21" s="30">
        <f t="shared" si="7"/>
        <v>34510</v>
      </c>
      <c r="S21" s="30">
        <f t="shared" si="8"/>
        <v>57570</v>
      </c>
      <c r="T21" s="30">
        <f t="shared" si="9"/>
        <v>92080</v>
      </c>
    </row>
    <row r="22" spans="1:20" x14ac:dyDescent="0.15">
      <c r="A22" s="41" t="s">
        <v>6</v>
      </c>
      <c r="B22" s="42" t="s">
        <v>37</v>
      </c>
      <c r="C22" s="43">
        <v>0</v>
      </c>
      <c r="D22" s="43">
        <v>0</v>
      </c>
      <c r="E22" s="43">
        <f t="shared" si="0"/>
        <v>0</v>
      </c>
      <c r="F22" s="25"/>
      <c r="G22" s="42" t="str">
        <f t="shared" si="4"/>
        <v>車の税金</v>
      </c>
      <c r="H22" s="43">
        <v>0</v>
      </c>
      <c r="I22" s="43">
        <v>0</v>
      </c>
      <c r="J22" s="43">
        <f t="shared" si="1"/>
        <v>0</v>
      </c>
      <c r="K22" s="17"/>
      <c r="L22" s="42" t="str">
        <f t="shared" si="5"/>
        <v>車の税金</v>
      </c>
      <c r="M22" s="43">
        <v>34500</v>
      </c>
      <c r="N22" s="43">
        <v>10800</v>
      </c>
      <c r="O22" s="43">
        <f t="shared" si="2"/>
        <v>45300</v>
      </c>
      <c r="P22" s="22"/>
      <c r="Q22" s="42" t="str">
        <f t="shared" si="6"/>
        <v>車の税金</v>
      </c>
      <c r="R22" s="43">
        <f t="shared" si="7"/>
        <v>34500</v>
      </c>
      <c r="S22" s="43">
        <f t="shared" si="8"/>
        <v>10800</v>
      </c>
      <c r="T22" s="44">
        <f t="shared" si="9"/>
        <v>45300</v>
      </c>
    </row>
    <row r="23" spans="1:20" x14ac:dyDescent="0.15">
      <c r="A23" s="28" t="s">
        <v>6</v>
      </c>
      <c r="B23" s="29" t="s">
        <v>38</v>
      </c>
      <c r="C23" s="30">
        <v>0</v>
      </c>
      <c r="D23" s="30">
        <v>7608</v>
      </c>
      <c r="E23" s="30">
        <f t="shared" si="0"/>
        <v>7608</v>
      </c>
      <c r="F23" s="25"/>
      <c r="G23" s="31" t="str">
        <f t="shared" si="4"/>
        <v>チューリッヒ生命</v>
      </c>
      <c r="H23" s="30">
        <v>0</v>
      </c>
      <c r="I23" s="30">
        <v>0</v>
      </c>
      <c r="J23" s="30">
        <f t="shared" si="1"/>
        <v>0</v>
      </c>
      <c r="K23" s="17"/>
      <c r="L23" s="31" t="str">
        <f t="shared" si="5"/>
        <v>チューリッヒ生命</v>
      </c>
      <c r="M23" s="30">
        <v>0</v>
      </c>
      <c r="N23" s="30">
        <v>0</v>
      </c>
      <c r="O23" s="30">
        <f t="shared" si="2"/>
        <v>0</v>
      </c>
      <c r="P23" s="22"/>
      <c r="Q23" s="31" t="str">
        <f t="shared" si="6"/>
        <v>チューリッヒ生命</v>
      </c>
      <c r="R23" s="30">
        <f t="shared" si="7"/>
        <v>0</v>
      </c>
      <c r="S23" s="30">
        <f t="shared" si="8"/>
        <v>91296</v>
      </c>
      <c r="T23" s="30">
        <f t="shared" si="9"/>
        <v>91296</v>
      </c>
    </row>
    <row r="24" spans="1:20" x14ac:dyDescent="0.15">
      <c r="A24" s="28" t="s">
        <v>6</v>
      </c>
      <c r="B24" s="29" t="s">
        <v>7</v>
      </c>
      <c r="C24" s="30">
        <v>5078</v>
      </c>
      <c r="D24" s="30">
        <v>0</v>
      </c>
      <c r="E24" s="30">
        <f t="shared" si="0"/>
        <v>5078</v>
      </c>
      <c r="F24" s="25"/>
      <c r="G24" s="31" t="str">
        <f t="shared" si="4"/>
        <v>オリックス生命</v>
      </c>
      <c r="H24" s="30">
        <v>0</v>
      </c>
      <c r="I24" s="30">
        <v>0</v>
      </c>
      <c r="J24" s="30">
        <f t="shared" si="1"/>
        <v>0</v>
      </c>
      <c r="K24" s="17"/>
      <c r="L24" s="31" t="str">
        <f t="shared" si="5"/>
        <v>オリックス生命</v>
      </c>
      <c r="M24" s="30">
        <v>0</v>
      </c>
      <c r="N24" s="30">
        <v>0</v>
      </c>
      <c r="O24" s="30">
        <f t="shared" si="2"/>
        <v>0</v>
      </c>
      <c r="P24" s="22"/>
      <c r="Q24" s="31" t="str">
        <f t="shared" si="6"/>
        <v>オリックス生命</v>
      </c>
      <c r="R24" s="30">
        <f t="shared" si="7"/>
        <v>60936</v>
      </c>
      <c r="S24" s="30">
        <f t="shared" si="8"/>
        <v>0</v>
      </c>
      <c r="T24" s="30">
        <f t="shared" si="9"/>
        <v>60936</v>
      </c>
    </row>
    <row r="25" spans="1:20" x14ac:dyDescent="0.15">
      <c r="A25" s="34" t="s">
        <v>6</v>
      </c>
      <c r="B25" s="35" t="s">
        <v>39</v>
      </c>
      <c r="C25" s="36">
        <v>7825</v>
      </c>
      <c r="D25" s="36">
        <v>0</v>
      </c>
      <c r="E25" s="36">
        <f t="shared" si="0"/>
        <v>7825</v>
      </c>
      <c r="F25" s="25"/>
      <c r="G25" s="35" t="str">
        <f t="shared" si="4"/>
        <v>ソニー生命（老後貯蓄）</v>
      </c>
      <c r="H25" s="36">
        <v>0</v>
      </c>
      <c r="I25" s="36">
        <v>0</v>
      </c>
      <c r="J25" s="36">
        <f t="shared" si="1"/>
        <v>0</v>
      </c>
      <c r="K25" s="17"/>
      <c r="L25" s="35" t="str">
        <f t="shared" si="5"/>
        <v>ソニー生命（老後貯蓄）</v>
      </c>
      <c r="M25" s="36">
        <v>0</v>
      </c>
      <c r="N25" s="36">
        <v>0</v>
      </c>
      <c r="O25" s="36">
        <f t="shared" si="2"/>
        <v>0</v>
      </c>
      <c r="P25" s="22"/>
      <c r="Q25" s="35" t="str">
        <f t="shared" si="6"/>
        <v>ソニー生命（老後貯蓄）</v>
      </c>
      <c r="R25" s="36">
        <f t="shared" si="7"/>
        <v>93900</v>
      </c>
      <c r="S25" s="36">
        <f t="shared" si="8"/>
        <v>0</v>
      </c>
      <c r="T25" s="37">
        <f t="shared" si="9"/>
        <v>93900</v>
      </c>
    </row>
    <row r="26" spans="1:20" x14ac:dyDescent="0.15">
      <c r="A26" s="34" t="s">
        <v>6</v>
      </c>
      <c r="B26" s="35" t="s">
        <v>40</v>
      </c>
      <c r="C26" s="36">
        <v>21204</v>
      </c>
      <c r="D26" s="36">
        <v>0</v>
      </c>
      <c r="E26" s="36">
        <f t="shared" si="0"/>
        <v>21204</v>
      </c>
      <c r="F26" s="25"/>
      <c r="G26" s="35" t="str">
        <f t="shared" si="4"/>
        <v>アクサ生命（教育資金）</v>
      </c>
      <c r="H26" s="36">
        <v>0</v>
      </c>
      <c r="I26" s="36">
        <v>0</v>
      </c>
      <c r="J26" s="36">
        <f t="shared" si="1"/>
        <v>0</v>
      </c>
      <c r="K26" s="17"/>
      <c r="L26" s="35" t="str">
        <f>B26</f>
        <v>アクサ生命（教育資金）</v>
      </c>
      <c r="M26" s="36">
        <v>0</v>
      </c>
      <c r="N26" s="36">
        <v>0</v>
      </c>
      <c r="O26" s="36">
        <f t="shared" si="2"/>
        <v>0</v>
      </c>
      <c r="P26" s="22"/>
      <c r="Q26" s="35" t="str">
        <f>B26</f>
        <v>アクサ生命（教育資金）</v>
      </c>
      <c r="R26" s="36">
        <f t="shared" si="7"/>
        <v>254448</v>
      </c>
      <c r="S26" s="36">
        <f t="shared" si="8"/>
        <v>0</v>
      </c>
      <c r="T26" s="37">
        <f t="shared" si="9"/>
        <v>254448</v>
      </c>
    </row>
    <row r="27" spans="1:20" x14ac:dyDescent="0.15">
      <c r="A27" s="45" t="s">
        <v>6</v>
      </c>
      <c r="B27" s="42" t="s">
        <v>43</v>
      </c>
      <c r="C27" s="43">
        <v>0</v>
      </c>
      <c r="D27" s="43">
        <v>0</v>
      </c>
      <c r="E27" s="43">
        <f t="shared" si="0"/>
        <v>0</v>
      </c>
      <c r="F27" s="25"/>
      <c r="G27" s="42" t="str">
        <f t="shared" si="4"/>
        <v>固定資産税</v>
      </c>
      <c r="H27" s="43">
        <v>0</v>
      </c>
      <c r="I27" s="43">
        <v>200000</v>
      </c>
      <c r="J27" s="43">
        <f t="shared" si="1"/>
        <v>200000</v>
      </c>
      <c r="K27" s="17"/>
      <c r="L27" s="42" t="str">
        <f>B27</f>
        <v>固定資産税</v>
      </c>
      <c r="M27" s="43">
        <v>0</v>
      </c>
      <c r="N27" s="43">
        <v>0</v>
      </c>
      <c r="O27" s="43">
        <f t="shared" si="2"/>
        <v>0</v>
      </c>
      <c r="P27" s="22"/>
      <c r="Q27" s="42" t="str">
        <f>B27</f>
        <v>固定資産税</v>
      </c>
      <c r="R27" s="43">
        <f t="shared" si="7"/>
        <v>0</v>
      </c>
      <c r="S27" s="43">
        <f t="shared" si="8"/>
        <v>200000</v>
      </c>
      <c r="T27" s="43">
        <f t="shared" si="9"/>
        <v>200000</v>
      </c>
    </row>
    <row r="28" spans="1:20" s="1" customFormat="1" ht="26.25" customHeight="1" x14ac:dyDescent="0.15">
      <c r="B28" s="3" t="s">
        <v>3</v>
      </c>
      <c r="C28" s="2">
        <f>C6-SUM(C7:C27)</f>
        <v>-104441</v>
      </c>
      <c r="D28" s="2">
        <f>D6-SUM(D7:D27)</f>
        <v>157357</v>
      </c>
      <c r="E28" s="2">
        <f>E6-SUM(E7:E27)</f>
        <v>52916</v>
      </c>
      <c r="F28" s="4"/>
      <c r="G28" s="3" t="s">
        <v>3</v>
      </c>
      <c r="H28" s="2">
        <f>H6-SUM(H7:H27)</f>
        <v>352546</v>
      </c>
      <c r="I28" s="2">
        <f>I6-SUM(I7:I27)</f>
        <v>158337</v>
      </c>
      <c r="J28" s="2">
        <f>J6-SUM(J7:J27)</f>
        <v>510883</v>
      </c>
      <c r="K28" s="4"/>
      <c r="L28" s="3" t="s">
        <v>3</v>
      </c>
      <c r="M28" s="2">
        <f>M6-SUM(M7:M27)</f>
        <v>498178</v>
      </c>
      <c r="N28" s="2">
        <f>N6-SUM(N7:N27)</f>
        <v>405107</v>
      </c>
      <c r="O28" s="2">
        <f>O6-SUM(O7:O27)</f>
        <v>903285</v>
      </c>
      <c r="Q28" s="3" t="s">
        <v>3</v>
      </c>
      <c r="R28" s="2">
        <f>R6-SUM(R7:R27)</f>
        <v>-402568</v>
      </c>
      <c r="S28" s="2">
        <f>S6-SUM(S7:S27)</f>
        <v>2451728</v>
      </c>
      <c r="T28" s="2">
        <f>T6-SUM(T7:T27)</f>
        <v>2049160</v>
      </c>
    </row>
    <row r="30" spans="1:20" ht="13.5" customHeight="1" x14ac:dyDescent="0.15">
      <c r="T30" s="50" t="s">
        <v>2</v>
      </c>
    </row>
    <row r="31" spans="1:20" ht="13.5" customHeight="1" x14ac:dyDescent="0.15">
      <c r="T31" s="51"/>
    </row>
    <row r="32" spans="1:20" ht="13.5" customHeight="1" x14ac:dyDescent="0.15">
      <c r="T32" s="52">
        <f>T19+T20+T25+T26</f>
        <v>698348</v>
      </c>
    </row>
    <row r="33" spans="20:20" ht="13.5" customHeight="1" x14ac:dyDescent="0.15">
      <c r="T33" s="53"/>
    </row>
    <row r="35" spans="20:20" ht="13.5" customHeight="1" x14ac:dyDescent="0.15">
      <c r="T35" s="54" t="s">
        <v>1</v>
      </c>
    </row>
    <row r="36" spans="20:20" ht="13.5" customHeight="1" x14ac:dyDescent="0.15">
      <c r="T36" s="55"/>
    </row>
    <row r="37" spans="20:20" ht="13.5" customHeight="1" x14ac:dyDescent="0.15">
      <c r="T37" s="52">
        <f>T7+T16+T17</f>
        <v>2333100</v>
      </c>
    </row>
    <row r="38" spans="20:20" ht="13.5" customHeight="1" x14ac:dyDescent="0.15">
      <c r="T38" s="56"/>
    </row>
    <row r="40" spans="20:20" ht="13.5" customHeight="1" x14ac:dyDescent="0.15">
      <c r="T40" s="57" t="s">
        <v>0</v>
      </c>
    </row>
    <row r="41" spans="20:20" ht="13.5" customHeight="1" x14ac:dyDescent="0.15">
      <c r="T41" s="57"/>
    </row>
    <row r="42" spans="20:20" ht="13.5" customHeight="1" x14ac:dyDescent="0.15">
      <c r="T42" s="58">
        <f>T13+T14</f>
        <v>720000</v>
      </c>
    </row>
    <row r="43" spans="20:20" ht="13.5" customHeight="1" x14ac:dyDescent="0.15">
      <c r="T43" s="59"/>
    </row>
  </sheetData>
  <mergeCells count="13">
    <mergeCell ref="T42:T43"/>
    <mergeCell ref="A1:B2"/>
    <mergeCell ref="D1:I2"/>
    <mergeCell ref="C3:E4"/>
    <mergeCell ref="H3:J4"/>
    <mergeCell ref="M3:O4"/>
    <mergeCell ref="R3:T4"/>
    <mergeCell ref="A4:B4"/>
    <mergeCell ref="T30:T31"/>
    <mergeCell ref="T32:T33"/>
    <mergeCell ref="T35:T36"/>
    <mergeCell ref="T37:T38"/>
    <mergeCell ref="T40:T41"/>
  </mergeCells>
  <phoneticPr fontId="2"/>
  <pageMargins left="0.69861111111111107" right="0.69861111111111107" top="0.75" bottom="0.75" header="0.3" footer="0.3"/>
  <pageSetup paperSize="8" scale="98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24D7-AB25-4649-9CEF-530745CD0CE5}">
  <sheetPr>
    <pageSetUpPr fitToPage="1"/>
  </sheetPr>
  <dimension ref="A1:T43"/>
  <sheetViews>
    <sheetView topLeftCell="A3" zoomScale="75" zoomScaleNormal="75" zoomScaleSheetLayoutView="100" workbookViewId="0">
      <selection activeCell="T37" sqref="T37:T38"/>
    </sheetView>
  </sheetViews>
  <sheetFormatPr defaultColWidth="9" defaultRowHeight="13.5" customHeight="1" x14ac:dyDescent="0.15"/>
  <cols>
    <col min="2" max="2" width="12.5" customWidth="1"/>
    <col min="3" max="3" width="9.5" bestFit="1" customWidth="1"/>
    <col min="4" max="5" width="11.125" customWidth="1"/>
    <col min="6" max="6" width="3.625" customWidth="1"/>
    <col min="7" max="9" width="8.625" customWidth="1"/>
    <col min="10" max="10" width="9.5" customWidth="1"/>
    <col min="11" max="11" width="3.625" customWidth="1"/>
    <col min="12" max="14" width="8.625" customWidth="1"/>
    <col min="15" max="15" width="10.625" customWidth="1"/>
    <col min="16" max="16" width="3.625" customWidth="1"/>
    <col min="18" max="20" width="12.625" customWidth="1"/>
  </cols>
  <sheetData>
    <row r="1" spans="1:20" ht="13.5" customHeight="1" x14ac:dyDescent="0.15">
      <c r="A1" s="60" t="s">
        <v>27</v>
      </c>
      <c r="B1" s="60"/>
      <c r="D1" s="61" t="s">
        <v>30</v>
      </c>
      <c r="E1" s="61"/>
      <c r="F1" s="61"/>
      <c r="G1" s="61"/>
      <c r="H1" s="61"/>
      <c r="I1" s="61"/>
    </row>
    <row r="2" spans="1:20" ht="13.5" customHeight="1" x14ac:dyDescent="0.15">
      <c r="A2" s="60"/>
      <c r="B2" s="60"/>
      <c r="D2" s="61"/>
      <c r="E2" s="61"/>
      <c r="F2" s="61"/>
      <c r="G2" s="61"/>
      <c r="H2" s="61"/>
      <c r="I2" s="61"/>
    </row>
    <row r="3" spans="1:20" ht="17.25" x14ac:dyDescent="0.15">
      <c r="A3" s="23"/>
      <c r="B3" s="23"/>
      <c r="C3" s="60" t="s">
        <v>26</v>
      </c>
      <c r="D3" s="60"/>
      <c r="E3" s="60"/>
      <c r="F3" s="21"/>
      <c r="G3" s="21"/>
      <c r="H3" s="60" t="s">
        <v>25</v>
      </c>
      <c r="I3" s="60"/>
      <c r="J3" s="60"/>
      <c r="K3" s="21"/>
      <c r="L3" s="21"/>
      <c r="M3" s="60" t="s">
        <v>24</v>
      </c>
      <c r="N3" s="60"/>
      <c r="O3" s="60"/>
      <c r="R3" s="60" t="s">
        <v>23</v>
      </c>
      <c r="S3" s="60"/>
      <c r="T3" s="60"/>
    </row>
    <row r="4" spans="1:20" ht="17.25" x14ac:dyDescent="0.15">
      <c r="A4" s="63" t="s">
        <v>22</v>
      </c>
      <c r="B4" s="64"/>
      <c r="C4" s="62"/>
      <c r="D4" s="62"/>
      <c r="E4" s="62"/>
      <c r="F4" s="21"/>
      <c r="G4" s="21"/>
      <c r="H4" s="62"/>
      <c r="I4" s="62"/>
      <c r="J4" s="62"/>
      <c r="K4" s="21"/>
      <c r="L4" s="21"/>
      <c r="M4" s="62"/>
      <c r="N4" s="62"/>
      <c r="O4" s="62"/>
      <c r="R4" s="62"/>
      <c r="S4" s="62"/>
      <c r="T4" s="62"/>
    </row>
    <row r="5" spans="1:20" x14ac:dyDescent="0.15">
      <c r="B5" s="20"/>
      <c r="C5" s="20" t="s">
        <v>28</v>
      </c>
      <c r="D5" s="20" t="s">
        <v>29</v>
      </c>
      <c r="E5" s="20" t="s">
        <v>21</v>
      </c>
      <c r="F5" s="8"/>
      <c r="G5" s="20"/>
      <c r="H5" s="20" t="str">
        <f>C5</f>
        <v>ご主人様</v>
      </c>
      <c r="I5" s="20" t="str">
        <f>D5</f>
        <v>奥様</v>
      </c>
      <c r="J5" s="20" t="s">
        <v>20</v>
      </c>
      <c r="K5" s="8"/>
      <c r="L5" s="20"/>
      <c r="M5" s="20" t="str">
        <f>C5</f>
        <v>ご主人様</v>
      </c>
      <c r="N5" s="20" t="str">
        <f>D5</f>
        <v>奥様</v>
      </c>
      <c r="O5" s="20" t="s">
        <v>20</v>
      </c>
      <c r="Q5" s="20"/>
      <c r="R5" s="20" t="str">
        <f>C5</f>
        <v>ご主人様</v>
      </c>
      <c r="S5" s="20" t="str">
        <f>D5</f>
        <v>奥様</v>
      </c>
      <c r="T5" s="20" t="s">
        <v>20</v>
      </c>
    </row>
    <row r="6" spans="1:20" x14ac:dyDescent="0.15">
      <c r="A6" s="46"/>
      <c r="B6" s="47" t="s">
        <v>19</v>
      </c>
      <c r="C6" s="48">
        <v>259921</v>
      </c>
      <c r="D6" s="48">
        <v>238852</v>
      </c>
      <c r="E6" s="49">
        <f t="shared" ref="E6:E27" si="0">SUM(C6:D6)</f>
        <v>498773</v>
      </c>
      <c r="F6" s="25"/>
      <c r="G6" s="47" t="s">
        <v>18</v>
      </c>
      <c r="H6" s="48">
        <v>387056</v>
      </c>
      <c r="I6" s="48">
        <v>440907</v>
      </c>
      <c r="J6" s="48">
        <f t="shared" ref="J6:J27" si="1">SUM(H6:I6)</f>
        <v>827963</v>
      </c>
      <c r="K6" s="25"/>
      <c r="L6" s="47" t="s">
        <v>18</v>
      </c>
      <c r="M6" s="48">
        <f>H6</f>
        <v>387056</v>
      </c>
      <c r="N6" s="48">
        <v>440907</v>
      </c>
      <c r="O6" s="48">
        <f t="shared" ref="O6:O27" si="2">SUM(M6:N6)</f>
        <v>827963</v>
      </c>
      <c r="P6" s="22"/>
      <c r="Q6" s="47" t="s">
        <v>17</v>
      </c>
      <c r="R6" s="48">
        <f>C6*12+H6+M6</f>
        <v>3893164</v>
      </c>
      <c r="S6" s="48">
        <f>D6*12+I6+N6</f>
        <v>3748038</v>
      </c>
      <c r="T6" s="48">
        <f t="shared" ref="T6:T18" si="3">SUM(R6:S6)</f>
        <v>7641202</v>
      </c>
    </row>
    <row r="7" spans="1:20" x14ac:dyDescent="0.15">
      <c r="A7" s="16" t="s">
        <v>8</v>
      </c>
      <c r="B7" s="15" t="s">
        <v>16</v>
      </c>
      <c r="C7" s="19">
        <v>114207</v>
      </c>
      <c r="D7" s="19">
        <v>0</v>
      </c>
      <c r="E7" s="14">
        <f t="shared" si="0"/>
        <v>114207</v>
      </c>
      <c r="F7" s="8"/>
      <c r="G7" s="15" t="str">
        <f t="shared" ref="G7:G27" si="4">B7</f>
        <v>住宅ローン</v>
      </c>
      <c r="H7" s="14">
        <v>133973</v>
      </c>
      <c r="I7" s="14">
        <v>0</v>
      </c>
      <c r="J7" s="14">
        <f t="shared" si="1"/>
        <v>133973</v>
      </c>
      <c r="K7" s="7"/>
      <c r="L7" s="15" t="str">
        <f t="shared" ref="L7:L25" si="5">G7</f>
        <v>住宅ローン</v>
      </c>
      <c r="M7" s="14">
        <v>133973</v>
      </c>
      <c r="N7" s="14">
        <v>0</v>
      </c>
      <c r="O7" s="14">
        <f t="shared" si="2"/>
        <v>133973</v>
      </c>
      <c r="Q7" s="15" t="str">
        <f t="shared" ref="Q7:Q25" si="6">L7</f>
        <v>住宅ローン</v>
      </c>
      <c r="R7" s="14">
        <f t="shared" ref="R7:R27" si="7">C7*12+H7+M7</f>
        <v>1638430</v>
      </c>
      <c r="S7" s="14">
        <f>D7*12+I7+N7</f>
        <v>0</v>
      </c>
      <c r="T7" s="14">
        <f t="shared" si="3"/>
        <v>1638430</v>
      </c>
    </row>
    <row r="8" spans="1:20" x14ac:dyDescent="0.15">
      <c r="A8" s="16" t="s">
        <v>8</v>
      </c>
      <c r="B8" s="15" t="s">
        <v>15</v>
      </c>
      <c r="C8" s="18">
        <v>15000</v>
      </c>
      <c r="D8" s="13">
        <v>0</v>
      </c>
      <c r="E8" s="18">
        <f t="shared" si="0"/>
        <v>15000</v>
      </c>
      <c r="F8" s="8"/>
      <c r="G8" s="15" t="str">
        <f t="shared" si="4"/>
        <v>光熱費</v>
      </c>
      <c r="H8" s="14">
        <v>0</v>
      </c>
      <c r="I8" s="14">
        <v>0</v>
      </c>
      <c r="J8" s="14">
        <f t="shared" si="1"/>
        <v>0</v>
      </c>
      <c r="K8" s="7"/>
      <c r="L8" s="15" t="str">
        <f t="shared" si="5"/>
        <v>光熱費</v>
      </c>
      <c r="M8" s="14">
        <v>0</v>
      </c>
      <c r="N8" s="14">
        <v>0</v>
      </c>
      <c r="O8" s="14">
        <f t="shared" si="2"/>
        <v>0</v>
      </c>
      <c r="Q8" s="15" t="str">
        <f t="shared" si="6"/>
        <v>光熱費</v>
      </c>
      <c r="R8" s="18">
        <f t="shared" si="7"/>
        <v>180000</v>
      </c>
      <c r="S8" s="14">
        <f t="shared" ref="S8:S27" si="8">D8*12+I8+N8</f>
        <v>0</v>
      </c>
      <c r="T8" s="14">
        <f t="shared" si="3"/>
        <v>180000</v>
      </c>
    </row>
    <row r="9" spans="1:20" x14ac:dyDescent="0.15">
      <c r="A9" s="16" t="s">
        <v>8</v>
      </c>
      <c r="B9" s="15" t="s">
        <v>14</v>
      </c>
      <c r="C9" s="14">
        <v>20000</v>
      </c>
      <c r="D9" s="14">
        <v>0</v>
      </c>
      <c r="E9" s="14">
        <f t="shared" si="0"/>
        <v>20000</v>
      </c>
      <c r="F9" s="8"/>
      <c r="G9" s="15" t="str">
        <f t="shared" si="4"/>
        <v>携帯代</v>
      </c>
      <c r="H9" s="14">
        <v>0</v>
      </c>
      <c r="I9" s="14">
        <v>0</v>
      </c>
      <c r="J9" s="14">
        <f t="shared" si="1"/>
        <v>0</v>
      </c>
      <c r="K9" s="7"/>
      <c r="L9" s="15" t="str">
        <f t="shared" si="5"/>
        <v>携帯代</v>
      </c>
      <c r="M9" s="14">
        <v>0</v>
      </c>
      <c r="N9" s="14">
        <v>0</v>
      </c>
      <c r="O9" s="14">
        <f t="shared" si="2"/>
        <v>0</v>
      </c>
      <c r="Q9" s="15" t="str">
        <f t="shared" si="6"/>
        <v>携帯代</v>
      </c>
      <c r="R9" s="14">
        <f t="shared" si="7"/>
        <v>240000</v>
      </c>
      <c r="S9" s="14">
        <f t="shared" si="8"/>
        <v>0</v>
      </c>
      <c r="T9" s="14">
        <f t="shared" si="3"/>
        <v>240000</v>
      </c>
    </row>
    <row r="10" spans="1:20" x14ac:dyDescent="0.15">
      <c r="A10" s="16" t="s">
        <v>8</v>
      </c>
      <c r="B10" s="15" t="s">
        <v>13</v>
      </c>
      <c r="C10" s="14">
        <v>10000</v>
      </c>
      <c r="D10" s="14">
        <v>0</v>
      </c>
      <c r="E10" s="14">
        <f t="shared" si="0"/>
        <v>10000</v>
      </c>
      <c r="F10" s="8"/>
      <c r="G10" s="15" t="str">
        <f t="shared" si="4"/>
        <v>ガソリン代ETC</v>
      </c>
      <c r="H10" s="14">
        <v>0</v>
      </c>
      <c r="I10" s="14">
        <v>0</v>
      </c>
      <c r="J10" s="14">
        <f t="shared" si="1"/>
        <v>0</v>
      </c>
      <c r="K10" s="7"/>
      <c r="L10" s="15" t="str">
        <f t="shared" si="5"/>
        <v>ガソリン代ETC</v>
      </c>
      <c r="M10" s="14">
        <v>0</v>
      </c>
      <c r="N10" s="14">
        <v>0</v>
      </c>
      <c r="O10" s="14">
        <f t="shared" si="2"/>
        <v>0</v>
      </c>
      <c r="Q10" s="15" t="str">
        <f t="shared" si="6"/>
        <v>ガソリン代ETC</v>
      </c>
      <c r="R10" s="14">
        <f t="shared" si="7"/>
        <v>120000</v>
      </c>
      <c r="S10" s="14">
        <f t="shared" si="8"/>
        <v>0</v>
      </c>
      <c r="T10" s="14">
        <f t="shared" si="3"/>
        <v>120000</v>
      </c>
    </row>
    <row r="11" spans="1:20" x14ac:dyDescent="0.15">
      <c r="A11" s="16" t="s">
        <v>8</v>
      </c>
      <c r="B11" s="15" t="s">
        <v>12</v>
      </c>
      <c r="C11" s="14">
        <v>20000</v>
      </c>
      <c r="D11" s="14">
        <v>0</v>
      </c>
      <c r="E11" s="14">
        <f t="shared" si="0"/>
        <v>20000</v>
      </c>
      <c r="F11" s="8"/>
      <c r="G11" s="15" t="str">
        <f t="shared" si="4"/>
        <v>雑費</v>
      </c>
      <c r="H11" s="14">
        <v>0</v>
      </c>
      <c r="I11" s="14">
        <v>0</v>
      </c>
      <c r="J11" s="14">
        <f t="shared" si="1"/>
        <v>0</v>
      </c>
      <c r="K11" s="7"/>
      <c r="L11" s="15" t="str">
        <f t="shared" si="5"/>
        <v>雑費</v>
      </c>
      <c r="M11" s="14">
        <v>0</v>
      </c>
      <c r="N11" s="14">
        <v>0</v>
      </c>
      <c r="O11" s="14">
        <f t="shared" si="2"/>
        <v>0</v>
      </c>
      <c r="Q11" s="15" t="str">
        <f t="shared" si="6"/>
        <v>雑費</v>
      </c>
      <c r="R11" s="14">
        <f t="shared" si="7"/>
        <v>240000</v>
      </c>
      <c r="S11" s="14">
        <f t="shared" si="8"/>
        <v>0</v>
      </c>
      <c r="T11" s="14">
        <f t="shared" si="3"/>
        <v>240000</v>
      </c>
    </row>
    <row r="12" spans="1:20" x14ac:dyDescent="0.15">
      <c r="A12" s="16" t="s">
        <v>8</v>
      </c>
      <c r="B12" s="15" t="s">
        <v>11</v>
      </c>
      <c r="C12" s="14">
        <v>40000</v>
      </c>
      <c r="D12" s="14">
        <v>0</v>
      </c>
      <c r="E12" s="14">
        <f t="shared" si="0"/>
        <v>40000</v>
      </c>
      <c r="F12" s="8"/>
      <c r="G12" s="15" t="str">
        <f t="shared" si="4"/>
        <v>食事代</v>
      </c>
      <c r="H12" s="14">
        <v>0</v>
      </c>
      <c r="I12" s="14">
        <v>0</v>
      </c>
      <c r="J12" s="14">
        <f t="shared" si="1"/>
        <v>0</v>
      </c>
      <c r="K12" s="7"/>
      <c r="L12" s="15" t="str">
        <f t="shared" si="5"/>
        <v>食事代</v>
      </c>
      <c r="M12" s="14">
        <v>0</v>
      </c>
      <c r="N12" s="14">
        <v>0</v>
      </c>
      <c r="O12" s="14">
        <f t="shared" si="2"/>
        <v>0</v>
      </c>
      <c r="Q12" s="15" t="str">
        <f t="shared" si="6"/>
        <v>食事代</v>
      </c>
      <c r="R12" s="14">
        <f t="shared" si="7"/>
        <v>480000</v>
      </c>
      <c r="S12" s="14">
        <f t="shared" si="8"/>
        <v>0</v>
      </c>
      <c r="T12" s="14">
        <f t="shared" si="3"/>
        <v>480000</v>
      </c>
    </row>
    <row r="13" spans="1:20" s="9" customFormat="1" x14ac:dyDescent="0.15">
      <c r="A13" s="16" t="s">
        <v>8</v>
      </c>
      <c r="B13" s="15" t="s">
        <v>10</v>
      </c>
      <c r="C13" s="14">
        <v>30000</v>
      </c>
      <c r="D13" s="14">
        <v>0</v>
      </c>
      <c r="E13" s="14">
        <f t="shared" si="0"/>
        <v>30000</v>
      </c>
      <c r="F13" s="12"/>
      <c r="G13" s="15" t="str">
        <f t="shared" si="4"/>
        <v>交際費（ご主人）</v>
      </c>
      <c r="H13" s="14">
        <v>0</v>
      </c>
      <c r="I13" s="14">
        <v>0</v>
      </c>
      <c r="J13" s="14">
        <f t="shared" si="1"/>
        <v>0</v>
      </c>
      <c r="K13" s="17"/>
      <c r="L13" s="15" t="str">
        <f t="shared" si="5"/>
        <v>交際費（ご主人）</v>
      </c>
      <c r="M13" s="14">
        <v>0</v>
      </c>
      <c r="N13" s="14">
        <v>0</v>
      </c>
      <c r="O13" s="14">
        <f t="shared" si="2"/>
        <v>0</v>
      </c>
      <c r="Q13" s="15" t="str">
        <f t="shared" si="6"/>
        <v>交際費（ご主人）</v>
      </c>
      <c r="R13" s="14">
        <f t="shared" si="7"/>
        <v>360000</v>
      </c>
      <c r="S13" s="14">
        <f t="shared" si="8"/>
        <v>0</v>
      </c>
      <c r="T13" s="13">
        <f t="shared" si="3"/>
        <v>360000</v>
      </c>
    </row>
    <row r="14" spans="1:20" s="9" customFormat="1" x14ac:dyDescent="0.15">
      <c r="A14" s="16" t="s">
        <v>8</v>
      </c>
      <c r="B14" s="15" t="s">
        <v>9</v>
      </c>
      <c r="C14" s="14">
        <v>0</v>
      </c>
      <c r="D14" s="14">
        <v>30000</v>
      </c>
      <c r="E14" s="14">
        <f t="shared" si="0"/>
        <v>30000</v>
      </c>
      <c r="F14" s="12"/>
      <c r="G14" s="15" t="str">
        <f t="shared" si="4"/>
        <v>交際費（奥様）</v>
      </c>
      <c r="H14" s="14">
        <v>0</v>
      </c>
      <c r="I14" s="14">
        <v>0</v>
      </c>
      <c r="J14" s="14">
        <f t="shared" si="1"/>
        <v>0</v>
      </c>
      <c r="K14" s="7"/>
      <c r="L14" s="15" t="str">
        <f t="shared" si="5"/>
        <v>交際費（奥様）</v>
      </c>
      <c r="M14" s="14">
        <v>0</v>
      </c>
      <c r="N14" s="14">
        <v>0</v>
      </c>
      <c r="O14" s="14">
        <f t="shared" si="2"/>
        <v>0</v>
      </c>
      <c r="Q14" s="15" t="str">
        <f t="shared" si="6"/>
        <v>交際費（奥様）</v>
      </c>
      <c r="R14" s="14">
        <f t="shared" si="7"/>
        <v>0</v>
      </c>
      <c r="S14" s="14">
        <f t="shared" si="8"/>
        <v>360000</v>
      </c>
      <c r="T14" s="14">
        <f t="shared" si="3"/>
        <v>360000</v>
      </c>
    </row>
    <row r="15" spans="1:20" s="9" customFormat="1" x14ac:dyDescent="0.15">
      <c r="A15" s="16" t="s">
        <v>8</v>
      </c>
      <c r="B15" s="15" t="s">
        <v>31</v>
      </c>
      <c r="C15" s="14">
        <v>10000</v>
      </c>
      <c r="D15" s="14">
        <v>0</v>
      </c>
      <c r="E15" s="14">
        <f t="shared" si="0"/>
        <v>10000</v>
      </c>
      <c r="F15" s="12"/>
      <c r="G15" s="15" t="str">
        <f t="shared" si="4"/>
        <v>お子様費用</v>
      </c>
      <c r="H15" s="14">
        <v>0</v>
      </c>
      <c r="I15" s="14">
        <v>0</v>
      </c>
      <c r="J15" s="14">
        <f t="shared" si="1"/>
        <v>0</v>
      </c>
      <c r="K15" s="7"/>
      <c r="L15" s="15" t="str">
        <f t="shared" si="5"/>
        <v>お子様費用</v>
      </c>
      <c r="M15" s="14">
        <v>0</v>
      </c>
      <c r="N15" s="14">
        <v>0</v>
      </c>
      <c r="O15" s="14">
        <f t="shared" si="2"/>
        <v>0</v>
      </c>
      <c r="Q15" s="15" t="str">
        <f t="shared" si="6"/>
        <v>お子様費用</v>
      </c>
      <c r="R15" s="14">
        <f t="shared" si="7"/>
        <v>120000</v>
      </c>
      <c r="S15" s="14">
        <f t="shared" si="8"/>
        <v>0</v>
      </c>
      <c r="T15" s="13">
        <f t="shared" si="3"/>
        <v>120000</v>
      </c>
    </row>
    <row r="16" spans="1:20" s="9" customFormat="1" x14ac:dyDescent="0.15">
      <c r="A16" s="24" t="s">
        <v>8</v>
      </c>
      <c r="B16" s="6" t="s">
        <v>32</v>
      </c>
      <c r="C16" s="5">
        <v>73000</v>
      </c>
      <c r="D16" s="5">
        <v>0</v>
      </c>
      <c r="E16" s="5">
        <f t="shared" si="0"/>
        <v>73000</v>
      </c>
      <c r="F16" s="40"/>
      <c r="G16" s="6" t="str">
        <f t="shared" si="4"/>
        <v>車のローン</v>
      </c>
      <c r="H16" s="5">
        <v>0</v>
      </c>
      <c r="I16" s="5">
        <v>0</v>
      </c>
      <c r="J16" s="5">
        <f t="shared" si="1"/>
        <v>0</v>
      </c>
      <c r="K16" s="17"/>
      <c r="L16" s="6" t="str">
        <f t="shared" si="5"/>
        <v>車のローン</v>
      </c>
      <c r="M16" s="5">
        <v>0</v>
      </c>
      <c r="N16" s="5">
        <v>0</v>
      </c>
      <c r="O16" s="5">
        <f t="shared" si="2"/>
        <v>0</v>
      </c>
      <c r="P16" s="39"/>
      <c r="Q16" s="6" t="str">
        <f t="shared" si="6"/>
        <v>車のローン</v>
      </c>
      <c r="R16" s="5">
        <f t="shared" si="7"/>
        <v>876000</v>
      </c>
      <c r="S16" s="5">
        <f t="shared" si="8"/>
        <v>0</v>
      </c>
      <c r="T16" s="5">
        <f t="shared" si="3"/>
        <v>876000</v>
      </c>
    </row>
    <row r="17" spans="1:20" s="9" customFormat="1" ht="14.25" x14ac:dyDescent="0.15">
      <c r="A17" s="24" t="s">
        <v>8</v>
      </c>
      <c r="B17" s="11" t="s">
        <v>33</v>
      </c>
      <c r="C17" s="5">
        <v>13440</v>
      </c>
      <c r="D17" s="5">
        <v>12940</v>
      </c>
      <c r="E17" s="5">
        <f t="shared" si="0"/>
        <v>26380</v>
      </c>
      <c r="F17" s="40"/>
      <c r="G17" s="6" t="str">
        <f t="shared" si="4"/>
        <v>奨学金</v>
      </c>
      <c r="H17" s="5">
        <v>0</v>
      </c>
      <c r="I17" s="5">
        <v>0</v>
      </c>
      <c r="J17" s="5">
        <f t="shared" si="1"/>
        <v>0</v>
      </c>
      <c r="K17" s="17"/>
      <c r="L17" s="6" t="str">
        <f t="shared" si="5"/>
        <v>奨学金</v>
      </c>
      <c r="M17" s="5">
        <v>0</v>
      </c>
      <c r="N17" s="5">
        <v>0</v>
      </c>
      <c r="O17" s="5">
        <f t="shared" si="2"/>
        <v>0</v>
      </c>
      <c r="P17" s="39"/>
      <c r="Q17" s="6" t="str">
        <f t="shared" si="6"/>
        <v>奨学金</v>
      </c>
      <c r="R17" s="5">
        <f t="shared" si="7"/>
        <v>161280</v>
      </c>
      <c r="S17" s="5">
        <f t="shared" si="8"/>
        <v>155280</v>
      </c>
      <c r="T17" s="10">
        <f t="shared" si="3"/>
        <v>316560</v>
      </c>
    </row>
    <row r="18" spans="1:20" x14ac:dyDescent="0.15">
      <c r="A18" s="33" t="s">
        <v>5</v>
      </c>
      <c r="B18" s="31" t="s">
        <v>34</v>
      </c>
      <c r="C18" s="30">
        <v>3770</v>
      </c>
      <c r="D18" s="30">
        <v>5947</v>
      </c>
      <c r="E18" s="30">
        <f t="shared" si="0"/>
        <v>9717</v>
      </c>
      <c r="F18" s="25"/>
      <c r="G18" s="31" t="str">
        <f t="shared" si="4"/>
        <v>団体生命保険</v>
      </c>
      <c r="H18" s="30">
        <v>0</v>
      </c>
      <c r="I18" s="30">
        <v>0</v>
      </c>
      <c r="J18" s="30">
        <f t="shared" si="1"/>
        <v>0</v>
      </c>
      <c r="K18" s="17"/>
      <c r="L18" s="31" t="str">
        <f t="shared" si="5"/>
        <v>団体生命保険</v>
      </c>
      <c r="M18" s="30">
        <v>0</v>
      </c>
      <c r="N18" s="30">
        <v>0</v>
      </c>
      <c r="O18" s="30">
        <f t="shared" si="2"/>
        <v>0</v>
      </c>
      <c r="P18" s="22"/>
      <c r="Q18" s="31" t="str">
        <f t="shared" si="6"/>
        <v>団体生命保険</v>
      </c>
      <c r="R18" s="30">
        <f t="shared" si="7"/>
        <v>45240</v>
      </c>
      <c r="S18" s="30">
        <f t="shared" si="8"/>
        <v>71364</v>
      </c>
      <c r="T18" s="32">
        <f t="shared" si="3"/>
        <v>116604</v>
      </c>
    </row>
    <row r="19" spans="1:20" x14ac:dyDescent="0.15">
      <c r="A19" s="38" t="s">
        <v>5</v>
      </c>
      <c r="B19" s="35" t="s">
        <v>35</v>
      </c>
      <c r="C19" s="36">
        <v>0</v>
      </c>
      <c r="D19" s="36">
        <v>7000</v>
      </c>
      <c r="E19" s="36">
        <f t="shared" si="0"/>
        <v>7000</v>
      </c>
      <c r="F19" s="25"/>
      <c r="G19" s="35" t="str">
        <f t="shared" si="4"/>
        <v>財形年金</v>
      </c>
      <c r="H19" s="36">
        <v>0</v>
      </c>
      <c r="I19" s="36">
        <v>25000</v>
      </c>
      <c r="J19" s="36">
        <f t="shared" si="1"/>
        <v>25000</v>
      </c>
      <c r="K19" s="17"/>
      <c r="L19" s="35" t="str">
        <f t="shared" si="5"/>
        <v>財形年金</v>
      </c>
      <c r="M19" s="36">
        <v>0</v>
      </c>
      <c r="N19" s="36">
        <v>25000</v>
      </c>
      <c r="O19" s="36">
        <f t="shared" si="2"/>
        <v>25000</v>
      </c>
      <c r="P19" s="22"/>
      <c r="Q19" s="35" t="str">
        <f t="shared" si="6"/>
        <v>財形年金</v>
      </c>
      <c r="R19" s="36">
        <f t="shared" si="7"/>
        <v>0</v>
      </c>
      <c r="S19" s="36">
        <f t="shared" si="8"/>
        <v>134000</v>
      </c>
      <c r="T19" s="37">
        <f>E19*12+(J19+O19)</f>
        <v>134000</v>
      </c>
    </row>
    <row r="20" spans="1:20" x14ac:dyDescent="0.15">
      <c r="A20" s="38" t="s">
        <v>41</v>
      </c>
      <c r="B20" s="35" t="s">
        <v>36</v>
      </c>
      <c r="C20" s="36">
        <v>0</v>
      </c>
      <c r="D20" s="36">
        <v>18000</v>
      </c>
      <c r="E20" s="36">
        <f t="shared" si="0"/>
        <v>18000</v>
      </c>
      <c r="F20" s="25"/>
      <c r="G20" s="35" t="str">
        <f t="shared" si="4"/>
        <v>ジブラルタ生命</v>
      </c>
      <c r="H20" s="36">
        <v>0</v>
      </c>
      <c r="I20" s="36">
        <v>0</v>
      </c>
      <c r="J20" s="36">
        <f t="shared" si="1"/>
        <v>0</v>
      </c>
      <c r="K20" s="17"/>
      <c r="L20" s="35" t="str">
        <f t="shared" si="5"/>
        <v>ジブラルタ生命</v>
      </c>
      <c r="M20" s="36">
        <v>0</v>
      </c>
      <c r="N20" s="36">
        <v>0</v>
      </c>
      <c r="O20" s="36">
        <f t="shared" si="2"/>
        <v>0</v>
      </c>
      <c r="P20" s="22"/>
      <c r="Q20" s="35" t="str">
        <f t="shared" si="6"/>
        <v>ジブラルタ生命</v>
      </c>
      <c r="R20" s="36">
        <f t="shared" si="7"/>
        <v>0</v>
      </c>
      <c r="S20" s="36">
        <f t="shared" si="8"/>
        <v>216000</v>
      </c>
      <c r="T20" s="36">
        <f t="shared" ref="T20:T27" si="9">SUM(R20:S20)</f>
        <v>216000</v>
      </c>
    </row>
    <row r="21" spans="1:20" x14ac:dyDescent="0.15">
      <c r="A21" s="33" t="s">
        <v>6</v>
      </c>
      <c r="B21" s="31" t="s">
        <v>4</v>
      </c>
      <c r="C21" s="30">
        <v>0</v>
      </c>
      <c r="D21" s="30">
        <v>0</v>
      </c>
      <c r="E21" s="30">
        <f t="shared" si="0"/>
        <v>0</v>
      </c>
      <c r="F21" s="25"/>
      <c r="G21" s="31" t="str">
        <f t="shared" si="4"/>
        <v>自動車保険</v>
      </c>
      <c r="H21" s="30">
        <v>34510</v>
      </c>
      <c r="I21" s="30">
        <v>57570</v>
      </c>
      <c r="J21" s="30">
        <f t="shared" si="1"/>
        <v>92080</v>
      </c>
      <c r="K21" s="26"/>
      <c r="L21" s="31" t="str">
        <f t="shared" si="5"/>
        <v>自動車保険</v>
      </c>
      <c r="M21" s="30">
        <v>0</v>
      </c>
      <c r="N21" s="30">
        <v>0</v>
      </c>
      <c r="O21" s="30">
        <f t="shared" si="2"/>
        <v>0</v>
      </c>
      <c r="P21" s="27"/>
      <c r="Q21" s="31" t="str">
        <f t="shared" si="6"/>
        <v>自動車保険</v>
      </c>
      <c r="R21" s="30">
        <f t="shared" si="7"/>
        <v>34510</v>
      </c>
      <c r="S21" s="30">
        <f t="shared" si="8"/>
        <v>57570</v>
      </c>
      <c r="T21" s="30">
        <f t="shared" si="9"/>
        <v>92080</v>
      </c>
    </row>
    <row r="22" spans="1:20" x14ac:dyDescent="0.15">
      <c r="A22" s="41" t="s">
        <v>6</v>
      </c>
      <c r="B22" s="42" t="s">
        <v>37</v>
      </c>
      <c r="C22" s="43">
        <v>0</v>
      </c>
      <c r="D22" s="43">
        <v>0</v>
      </c>
      <c r="E22" s="43">
        <f t="shared" si="0"/>
        <v>0</v>
      </c>
      <c r="F22" s="25"/>
      <c r="G22" s="42" t="str">
        <f t="shared" si="4"/>
        <v>車の税金</v>
      </c>
      <c r="H22" s="43">
        <v>0</v>
      </c>
      <c r="I22" s="43">
        <v>0</v>
      </c>
      <c r="J22" s="43">
        <f t="shared" si="1"/>
        <v>0</v>
      </c>
      <c r="K22" s="17"/>
      <c r="L22" s="42" t="str">
        <f t="shared" si="5"/>
        <v>車の税金</v>
      </c>
      <c r="M22" s="43">
        <v>34500</v>
      </c>
      <c r="N22" s="43">
        <v>10800</v>
      </c>
      <c r="O22" s="43">
        <f t="shared" si="2"/>
        <v>45300</v>
      </c>
      <c r="P22" s="22"/>
      <c r="Q22" s="42" t="str">
        <f t="shared" si="6"/>
        <v>車の税金</v>
      </c>
      <c r="R22" s="43">
        <f t="shared" si="7"/>
        <v>34500</v>
      </c>
      <c r="S22" s="43">
        <f t="shared" si="8"/>
        <v>10800</v>
      </c>
      <c r="T22" s="44">
        <f t="shared" si="9"/>
        <v>45300</v>
      </c>
    </row>
    <row r="23" spans="1:20" x14ac:dyDescent="0.15">
      <c r="A23" s="28" t="s">
        <v>6</v>
      </c>
      <c r="B23" s="29" t="s">
        <v>38</v>
      </c>
      <c r="C23" s="30">
        <v>0</v>
      </c>
      <c r="D23" s="30">
        <v>7608</v>
      </c>
      <c r="E23" s="30">
        <f t="shared" si="0"/>
        <v>7608</v>
      </c>
      <c r="F23" s="25"/>
      <c r="G23" s="31" t="str">
        <f t="shared" si="4"/>
        <v>チューリッヒ生命</v>
      </c>
      <c r="H23" s="30">
        <v>0</v>
      </c>
      <c r="I23" s="30">
        <v>0</v>
      </c>
      <c r="J23" s="30">
        <f t="shared" si="1"/>
        <v>0</v>
      </c>
      <c r="K23" s="17"/>
      <c r="L23" s="31" t="str">
        <f t="shared" si="5"/>
        <v>チューリッヒ生命</v>
      </c>
      <c r="M23" s="30">
        <v>0</v>
      </c>
      <c r="N23" s="30">
        <v>0</v>
      </c>
      <c r="O23" s="30">
        <f t="shared" si="2"/>
        <v>0</v>
      </c>
      <c r="P23" s="22"/>
      <c r="Q23" s="31" t="str">
        <f t="shared" si="6"/>
        <v>チューリッヒ生命</v>
      </c>
      <c r="R23" s="30">
        <f t="shared" si="7"/>
        <v>0</v>
      </c>
      <c r="S23" s="30">
        <f t="shared" si="8"/>
        <v>91296</v>
      </c>
      <c r="T23" s="30">
        <f t="shared" si="9"/>
        <v>91296</v>
      </c>
    </row>
    <row r="24" spans="1:20" x14ac:dyDescent="0.15">
      <c r="A24" s="28" t="s">
        <v>6</v>
      </c>
      <c r="B24" s="29" t="s">
        <v>7</v>
      </c>
      <c r="C24" s="30">
        <v>5078</v>
      </c>
      <c r="D24" s="30">
        <v>0</v>
      </c>
      <c r="E24" s="30">
        <f t="shared" si="0"/>
        <v>5078</v>
      </c>
      <c r="F24" s="25"/>
      <c r="G24" s="31" t="str">
        <f t="shared" si="4"/>
        <v>オリックス生命</v>
      </c>
      <c r="H24" s="30">
        <v>0</v>
      </c>
      <c r="I24" s="30">
        <v>0</v>
      </c>
      <c r="J24" s="30">
        <f t="shared" si="1"/>
        <v>0</v>
      </c>
      <c r="K24" s="17"/>
      <c r="L24" s="31" t="str">
        <f t="shared" si="5"/>
        <v>オリックス生命</v>
      </c>
      <c r="M24" s="30">
        <v>0</v>
      </c>
      <c r="N24" s="30">
        <v>0</v>
      </c>
      <c r="O24" s="30">
        <f t="shared" si="2"/>
        <v>0</v>
      </c>
      <c r="P24" s="22"/>
      <c r="Q24" s="31" t="str">
        <f t="shared" si="6"/>
        <v>オリックス生命</v>
      </c>
      <c r="R24" s="30">
        <f t="shared" si="7"/>
        <v>60936</v>
      </c>
      <c r="S24" s="30">
        <f t="shared" si="8"/>
        <v>0</v>
      </c>
      <c r="T24" s="30">
        <f t="shared" si="9"/>
        <v>60936</v>
      </c>
    </row>
    <row r="25" spans="1:20" x14ac:dyDescent="0.15">
      <c r="A25" s="34" t="s">
        <v>6</v>
      </c>
      <c r="B25" s="35" t="s">
        <v>39</v>
      </c>
      <c r="C25" s="36">
        <v>7825</v>
      </c>
      <c r="D25" s="36">
        <v>0</v>
      </c>
      <c r="E25" s="36">
        <f t="shared" si="0"/>
        <v>7825</v>
      </c>
      <c r="F25" s="25"/>
      <c r="G25" s="35" t="str">
        <f t="shared" si="4"/>
        <v>ソニー生命（老後貯蓄）</v>
      </c>
      <c r="H25" s="36">
        <v>0</v>
      </c>
      <c r="I25" s="36">
        <v>0</v>
      </c>
      <c r="J25" s="36">
        <f t="shared" si="1"/>
        <v>0</v>
      </c>
      <c r="K25" s="17"/>
      <c r="L25" s="35" t="str">
        <f t="shared" si="5"/>
        <v>ソニー生命（老後貯蓄）</v>
      </c>
      <c r="M25" s="36">
        <v>0</v>
      </c>
      <c r="N25" s="36">
        <v>0</v>
      </c>
      <c r="O25" s="36">
        <f t="shared" si="2"/>
        <v>0</v>
      </c>
      <c r="P25" s="22"/>
      <c r="Q25" s="35" t="str">
        <f t="shared" si="6"/>
        <v>ソニー生命（老後貯蓄）</v>
      </c>
      <c r="R25" s="36">
        <f t="shared" si="7"/>
        <v>93900</v>
      </c>
      <c r="S25" s="36">
        <f t="shared" si="8"/>
        <v>0</v>
      </c>
      <c r="T25" s="37">
        <f t="shared" si="9"/>
        <v>93900</v>
      </c>
    </row>
    <row r="26" spans="1:20" x14ac:dyDescent="0.15">
      <c r="A26" s="34" t="s">
        <v>6</v>
      </c>
      <c r="B26" s="35" t="s">
        <v>40</v>
      </c>
      <c r="C26" s="36">
        <v>21204</v>
      </c>
      <c r="D26" s="36">
        <v>0</v>
      </c>
      <c r="E26" s="36">
        <f t="shared" si="0"/>
        <v>21204</v>
      </c>
      <c r="F26" s="25"/>
      <c r="G26" s="35" t="str">
        <f t="shared" si="4"/>
        <v>アクサ生命（教育資金）</v>
      </c>
      <c r="H26" s="36">
        <v>0</v>
      </c>
      <c r="I26" s="36">
        <v>0</v>
      </c>
      <c r="J26" s="36">
        <f t="shared" si="1"/>
        <v>0</v>
      </c>
      <c r="K26" s="17"/>
      <c r="L26" s="35" t="str">
        <f>B26</f>
        <v>アクサ生命（教育資金）</v>
      </c>
      <c r="M26" s="36">
        <v>0</v>
      </c>
      <c r="N26" s="36">
        <v>0</v>
      </c>
      <c r="O26" s="36">
        <f t="shared" si="2"/>
        <v>0</v>
      </c>
      <c r="P26" s="22"/>
      <c r="Q26" s="35" t="str">
        <f>B26</f>
        <v>アクサ生命（教育資金）</v>
      </c>
      <c r="R26" s="36">
        <f t="shared" si="7"/>
        <v>254448</v>
      </c>
      <c r="S26" s="36">
        <f t="shared" si="8"/>
        <v>0</v>
      </c>
      <c r="T26" s="37">
        <f t="shared" si="9"/>
        <v>254448</v>
      </c>
    </row>
    <row r="27" spans="1:20" x14ac:dyDescent="0.15">
      <c r="A27" s="45" t="s">
        <v>6</v>
      </c>
      <c r="B27" s="42" t="s">
        <v>43</v>
      </c>
      <c r="C27" s="43">
        <v>0</v>
      </c>
      <c r="D27" s="43">
        <v>0</v>
      </c>
      <c r="E27" s="43">
        <f t="shared" si="0"/>
        <v>0</v>
      </c>
      <c r="F27" s="25"/>
      <c r="G27" s="42" t="str">
        <f t="shared" si="4"/>
        <v>固定資産税</v>
      </c>
      <c r="H27" s="43">
        <v>0</v>
      </c>
      <c r="I27" s="43">
        <v>200000</v>
      </c>
      <c r="J27" s="43">
        <f t="shared" si="1"/>
        <v>200000</v>
      </c>
      <c r="K27" s="17"/>
      <c r="L27" s="42" t="str">
        <f>B27</f>
        <v>固定資産税</v>
      </c>
      <c r="M27" s="43">
        <v>0</v>
      </c>
      <c r="N27" s="43">
        <v>0</v>
      </c>
      <c r="O27" s="43">
        <f t="shared" si="2"/>
        <v>0</v>
      </c>
      <c r="P27" s="22"/>
      <c r="Q27" s="42" t="str">
        <f>B27</f>
        <v>固定資産税</v>
      </c>
      <c r="R27" s="43">
        <f t="shared" si="7"/>
        <v>0</v>
      </c>
      <c r="S27" s="43">
        <f t="shared" si="8"/>
        <v>200000</v>
      </c>
      <c r="T27" s="43">
        <f t="shared" si="9"/>
        <v>200000</v>
      </c>
    </row>
    <row r="28" spans="1:20" s="1" customFormat="1" ht="26.25" customHeight="1" x14ac:dyDescent="0.15">
      <c r="B28" s="3" t="s">
        <v>3</v>
      </c>
      <c r="C28" s="2">
        <f>C6-SUM(C7:C27)</f>
        <v>-123603</v>
      </c>
      <c r="D28" s="2">
        <f>D6-SUM(D7:D27)</f>
        <v>157357</v>
      </c>
      <c r="E28" s="2">
        <f>E6-SUM(E7:E27)</f>
        <v>33754</v>
      </c>
      <c r="F28" s="4"/>
      <c r="G28" s="3" t="s">
        <v>3</v>
      </c>
      <c r="H28" s="2">
        <f>H6-SUM(H7:H27)</f>
        <v>218573</v>
      </c>
      <c r="I28" s="2">
        <f>I6-SUM(I7:I27)</f>
        <v>158337</v>
      </c>
      <c r="J28" s="2">
        <f>J6-SUM(J7:J27)</f>
        <v>376910</v>
      </c>
      <c r="K28" s="4"/>
      <c r="L28" s="3" t="s">
        <v>3</v>
      </c>
      <c r="M28" s="2">
        <f>M6-SUM(M7:M27)</f>
        <v>218583</v>
      </c>
      <c r="N28" s="2">
        <f>N6-SUM(N7:N27)</f>
        <v>405107</v>
      </c>
      <c r="O28" s="2">
        <f>O6-SUM(O7:O27)</f>
        <v>623690</v>
      </c>
      <c r="Q28" s="3" t="s">
        <v>3</v>
      </c>
      <c r="R28" s="2">
        <f>R6-SUM(R7:R27)</f>
        <v>-1046080</v>
      </c>
      <c r="S28" s="2">
        <f>S6-SUM(S7:S27)</f>
        <v>2451728</v>
      </c>
      <c r="T28" s="2">
        <f>T6-SUM(T7:T27)</f>
        <v>1405648</v>
      </c>
    </row>
    <row r="30" spans="1:20" ht="13.5" customHeight="1" x14ac:dyDescent="0.15">
      <c r="T30" s="50" t="s">
        <v>2</v>
      </c>
    </row>
    <row r="31" spans="1:20" ht="13.5" customHeight="1" x14ac:dyDescent="0.15">
      <c r="T31" s="51"/>
    </row>
    <row r="32" spans="1:20" ht="13.5" customHeight="1" x14ac:dyDescent="0.15">
      <c r="T32" s="52">
        <f>T19+T20+T25+T26</f>
        <v>698348</v>
      </c>
    </row>
    <row r="33" spans="20:20" ht="13.5" customHeight="1" x14ac:dyDescent="0.15">
      <c r="T33" s="53"/>
    </row>
    <row r="35" spans="20:20" ht="13.5" customHeight="1" x14ac:dyDescent="0.15">
      <c r="T35" s="54" t="s">
        <v>1</v>
      </c>
    </row>
    <row r="36" spans="20:20" ht="13.5" customHeight="1" x14ac:dyDescent="0.15">
      <c r="T36" s="55"/>
    </row>
    <row r="37" spans="20:20" ht="13.5" customHeight="1" x14ac:dyDescent="0.15">
      <c r="T37" s="52">
        <f>T7+T16+T17</f>
        <v>2830990</v>
      </c>
    </row>
    <row r="38" spans="20:20" ht="13.5" customHeight="1" x14ac:dyDescent="0.15">
      <c r="T38" s="56"/>
    </row>
    <row r="40" spans="20:20" ht="13.5" customHeight="1" x14ac:dyDescent="0.15">
      <c r="T40" s="57" t="s">
        <v>0</v>
      </c>
    </row>
    <row r="41" spans="20:20" ht="13.5" customHeight="1" x14ac:dyDescent="0.15">
      <c r="T41" s="57"/>
    </row>
    <row r="42" spans="20:20" ht="13.5" customHeight="1" x14ac:dyDescent="0.15">
      <c r="T42" s="58">
        <f>T13+T14</f>
        <v>720000</v>
      </c>
    </row>
    <row r="43" spans="20:20" ht="13.5" customHeight="1" x14ac:dyDescent="0.15">
      <c r="T43" s="59"/>
    </row>
  </sheetData>
  <mergeCells count="13">
    <mergeCell ref="T42:T43"/>
    <mergeCell ref="A1:B2"/>
    <mergeCell ref="D1:I2"/>
    <mergeCell ref="C3:E4"/>
    <mergeCell ref="H3:J4"/>
    <mergeCell ref="M3:O4"/>
    <mergeCell ref="R3:T4"/>
    <mergeCell ref="A4:B4"/>
    <mergeCell ref="T30:T31"/>
    <mergeCell ref="T32:T33"/>
    <mergeCell ref="T35:T36"/>
    <mergeCell ref="T37:T38"/>
    <mergeCell ref="T40:T41"/>
  </mergeCells>
  <phoneticPr fontId="2"/>
  <pageMargins left="0.69861111111111107" right="0.69861111111111107" top="0.75" bottom="0.75" header="0.3" footer="0.3"/>
  <pageSetup paperSize="8" scale="98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○○様よかタウン購入の場合</vt:lpstr>
      <vt:lpstr>○○様セキスイハイム購入の場合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 一郎</dc:creator>
  <cp:lastModifiedBy>厳 育美</cp:lastModifiedBy>
  <dcterms:created xsi:type="dcterms:W3CDTF">2021-12-17T00:32:26Z</dcterms:created>
  <dcterms:modified xsi:type="dcterms:W3CDTF">2021-12-17T04:49:17Z</dcterms:modified>
</cp:coreProperties>
</file>